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291" i="2"/>
  <c r="M1307" i="2" s="1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1306" i="2" l="1"/>
  <c r="M1300" i="2"/>
  <c r="M1304" i="2"/>
  <c r="M1308" i="2"/>
  <c r="M245" i="2"/>
  <c r="M204" i="2" s="1"/>
  <c r="M1057" i="2"/>
  <c r="M1137" i="2"/>
  <c r="E63" i="1"/>
  <c r="E93" i="1"/>
  <c r="E312" i="1"/>
  <c r="M485" i="2"/>
  <c r="M476" i="2" s="1"/>
  <c r="M1278" i="2" s="1"/>
  <c r="M1130" i="2"/>
  <c r="M1129" i="2" s="1"/>
  <c r="M1125" i="2" s="1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18" i="2"/>
  <c r="M31" i="2"/>
  <c r="M99" i="2"/>
  <c r="M577" i="2"/>
  <c r="M570" i="2" s="1"/>
  <c r="M907" i="2"/>
  <c r="M1036" i="2"/>
  <c r="M1034" i="2" s="1"/>
  <c r="M1056" i="2"/>
  <c r="M1054" i="2" s="1"/>
  <c r="M1296" i="2"/>
  <c r="M197" i="2" l="1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<sst xmlns="http://schemas.openxmlformats.org/spreadsheetml/2006/main" count="2738" uniqueCount="319">
  <si>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</si>
  <si>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</si>
  <si>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</si>
  <si>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</si>
  <si>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</si>
  <si>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</si>
  <si>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</si>
  <si>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</si>
  <si>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</si>
  <si>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</si>
  <si>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</si>
  <si>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</si>
  <si>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</si>
  <si>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</si>
  <si>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</si>
  <si>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</si>
  <si>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</si>
  <si>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</si>
  <si>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</si>
  <si>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</si>
  <si>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</si>
  <si>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</si>
  <si>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</si>
  <si>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</si>
  <si>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</si>
  <si>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</si>
  <si>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</si>
  <si>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</si>
  <si>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</si>
  <si>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</si>
  <si>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</si>
  <si>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</si>
  <si>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</si>
  <si>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</si>
  <si>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</si>
  <si>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</si>
  <si>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</si>
  <si>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</si>
  <si>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</si>
  <si>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</si>
  <si>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</si>
  <si>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</si>
  <si>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</si>
  <si>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</si>
  <si>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</si>
  <si>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</si>
  <si>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</si>
  <si>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</si>
  <si>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</si>
  <si>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</si>
  <si>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</si>
  <si>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</si>
  <si>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</si>
  <si>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</si>
  <si>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</si>
  <si>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</si>
  <si>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</si>
  <si>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</si>
  <si>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</si>
  <si>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</si>
  <si>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</si>
  <si>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</si>
  <si>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</si>
  <si>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</si>
  <si>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</si>
  <si>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</si>
  <si>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</si>
  <si>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</si>
  <si>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</si>
  <si>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</si>
  <si>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</si>
  <si>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</si>
  <si>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</si>
  <si>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</si>
  <si>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</si>
  <si>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</si>
  <si>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</si>
  <si>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</si>
  <si>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</si>
  <si>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</si>
  <si>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</si>
  <si>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</si>
  <si>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</si>
  <si>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</si>
  <si>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</si>
  <si>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</si>
  <si>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</si>
  <si>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</si>
  <si>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</si>
  <si>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</si>
  <si>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</si>
  <si>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</si>
  <si>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</si>
  <si>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</si>
  <si>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</si>
  <si>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</si>
  <si>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</si>
  <si>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</si>
  <si>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</si>
  <si>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</si>
  <si>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</si>
  <si>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</si>
  <si>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</si>
  <si>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</si>
  <si>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</si>
  <si>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</si>
  <si>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</si>
  <si>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</si>
  <si>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</si>
  <si>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</si>
  <si>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</si>
  <si>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</si>
  <si>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</si>
  <si>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</si>
  <si>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</si>
  <si>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</si>
  <si>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</si>
  <si>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</si>
  <si>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</si>
  <si>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</si>
  <si>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</si>
  <si>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</si>
  <si>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</si>
  <si>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</si>
  <si>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</si>
  <si>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</si>
  <si>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</si>
  <si>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</si>
  <si>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</si>
  <si>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</si>
  <si>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</si>
  <si>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</si>
  <si>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</si>
  <si>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</si>
  <si>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</si>
  <si>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</si>
  <si>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</si>
  <si>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</si>
  <si>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</si>
  <si>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</si>
  <si>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</si>
  <si>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</si>
  <si>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</si>
  <si>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</si>
  <si>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</si>
  <si>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</si>
  <si>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</si>
  <si>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</si>
  <si>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</si>
  <si>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</si>
  <si>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</si>
  <si>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</si>
  <si>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</si>
  <si>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</si>
  <si>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</si>
  <si>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</si>
  <si>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</si>
  <si>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</si>
  <si>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</si>
  <si>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</si>
  <si>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</si>
  <si>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</si>
  <si>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</si>
  <si>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</si>
  <si>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</si>
  <si>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</si>
  <si>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</si>
  <si>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</si>
  <si>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</si>
  <si>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</si>
  <si>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</si>
  <si>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</si>
  <si>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</si>
  <si>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</si>
  <si>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</si>
  <si>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</si>
  <si>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</si>
  <si>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</si>
  <si>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</si>
  <si>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</si>
  <si>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</si>
  <si>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</si>
  <si>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</si>
  <si>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</si>
  <si>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</si>
  <si>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</si>
  <si>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</si>
  <si>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</si>
  <si>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</si>
  <si>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</si>
  <si>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</si>
  <si>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</si>
  <si>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</si>
  <si>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</si>
  <si>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</si>
  <si>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</si>
  <si>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</si>
  <si>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</si>
  <si>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</si>
  <si>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</si>
  <si>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</si>
  <si>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</si>
  <si>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</si>
  <si>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</si>
  <si>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</si>
  <si>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</si>
  <si>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</si>
  <si>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</si>
  <si>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</si>
  <si>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</si>
  <si>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</si>
  <si>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</si>
  <si>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</si>
  <si>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</si>
  <si>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</si>
  <si>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</si>
  <si>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</si>
  <si>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</si>
  <si>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</si>
  <si>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</si>
  <si>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</si>
  <si>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</si>
  <si>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</si>
  <si>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</si>
  <si>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</si>
  <si>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</si>
  <si>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</si>
  <si>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</si>
  <si>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</si>
  <si>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</si>
  <si>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</si>
  <si>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</si>
  <si>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</si>
  <si>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</si>
  <si>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</si>
  <si>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</si>
  <si>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</si>
  <si>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</si>
  <si>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</si>
  <si>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</si>
  <si>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</si>
  <si>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</si>
  <si>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</si>
  <si>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</si>
  <si>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</si>
  <si>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</si>
  <si>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</si>
  <si>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</si>
  <si>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</si>
  <si>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</si>
  <si>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</si>
  <si>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</si>
  <si>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</si>
  <si>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</si>
  <si>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</si>
  <si>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</si>
  <si>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</si>
  <si>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</si>
  <si>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</si>
  <si>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</si>
  <si>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</si>
  <si>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</si>
  <si>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</si>
  <si>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</si>
  <si>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</si>
  <si>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</si>
  <si>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</si>
  <si>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</si>
  <si>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</si>
  <si>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</si>
  <si>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</si>
  <si>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</si>
  <si>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</si>
  <si>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</si>
  <si>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</si>
  <si>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</si>
  <si>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</si>
  <si>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</si>
  <si>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</si>
  <si>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</si>
  <si>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</si>
  <si>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</si>
  <si>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</si>
  <si>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</si>
  <si>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</si>
  <si>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</si>
  <si>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</si>
  <si>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</si>
  <si>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</si>
  <si>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</si>
  <si>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</si>
  <si>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</si>
  <si>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</si>
  <si>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</si>
  <si>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</si>
  <si>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</si>
  <si>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</si>
  <si>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</si>
  <si>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</si>
  <si>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</si>
  <si>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</si>
  <si>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</si>
  <si>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</si>
  <si>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</si>
  <si>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</si>
  <si>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</si>
  <si>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</si>
  <si>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</si>
  <si>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</si>
  <si>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</si>
  <si>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</si>
  <si>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</si>
  <si>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</si>
  <si>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</si>
  <si>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</si>
  <si>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</si>
  <si>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</si>
  <si>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</si>
  <si>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Ivane Brlić Mažuranić, Koška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</si>
</sst>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249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268" sqref="C268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ht="15" x14ac:dyDescent="0.25">
      <c r="A3" s="4">
        <v>6</v>
      </c>
      <c r="B3" s="5" t="s">
        <v>2</v>
      </c>
      <c r="C3" s="6">
        <f>SUM(C4,C19,C48,C63,C78,C93,C122,C172,C208,C216,C224,C232,C247,C262,C280,C295)</f>
        <v>7341593</v>
      </c>
      <c r="D3" s="6">
        <f>SUM(D4,D19,D48,D63,D78,D93,D122,D172,D208,D216,D224,D232,D247,D262,D280,D295)</f>
        <v>7341593</v>
      </c>
      <c r="E3" s="6">
        <f>SUM(E4,E19,E48,E63,E78,E93,E122,E172,E208,E216,E224,E232,E247,E262,E280,E295)</f>
        <v>7341593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ht="15" x14ac:dyDescent="0.25">
      <c r="A6" s="10"/>
      <c r="B6" s="13">
        <v>3210</v>
      </c>
      <c r="C6" s="14"/>
      <c r="D6" s="14"/>
      <c r="E6" s="14"/>
    </row>
    <row r="7" spans="1:5" s="7" customFormat="1" ht="15" x14ac:dyDescent="0.25">
      <c r="A7" s="10"/>
      <c r="B7" s="13">
        <v>4910</v>
      </c>
      <c r="C7" s="14"/>
      <c r="D7" s="14"/>
      <c r="E7" s="14"/>
    </row>
    <row r="8" spans="1:5" s="7" customFormat="1" ht="15" x14ac:dyDescent="0.25">
      <c r="A8" s="10"/>
      <c r="B8" s="13">
        <v>5410</v>
      </c>
      <c r="C8" s="14"/>
      <c r="D8" s="14"/>
      <c r="E8" s="14"/>
    </row>
    <row r="9" spans="1:5" s="7" customFormat="1" ht="15" x14ac:dyDescent="0.25">
      <c r="A9" s="10"/>
      <c r="B9" s="13">
        <v>6210</v>
      </c>
      <c r="C9" s="14"/>
      <c r="D9" s="14"/>
      <c r="E9" s="14"/>
    </row>
    <row r="10" spans="1:5" s="7" customFormat="1" ht="15" x14ac:dyDescent="0.25">
      <c r="A10" s="10"/>
      <c r="B10" s="13">
        <v>7210</v>
      </c>
      <c r="C10" s="14"/>
      <c r="D10" s="14"/>
      <c r="E10" s="14"/>
    </row>
    <row r="11" spans="1:5" s="7" customFormat="1" ht="15" x14ac:dyDescent="0.25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ht="15" x14ac:dyDescent="0.25">
      <c r="A13" s="10"/>
      <c r="B13" s="13">
        <v>3210</v>
      </c>
      <c r="C13" s="14"/>
      <c r="D13" s="14"/>
      <c r="E13" s="14"/>
    </row>
    <row r="14" spans="1:5" s="7" customFormat="1" ht="15" x14ac:dyDescent="0.25">
      <c r="A14" s="10"/>
      <c r="B14" s="13">
        <v>4910</v>
      </c>
      <c r="C14" s="14"/>
      <c r="D14" s="14"/>
      <c r="E14" s="14"/>
    </row>
    <row r="15" spans="1:5" s="7" customFormat="1" ht="15" x14ac:dyDescent="0.25">
      <c r="A15" s="10"/>
      <c r="B15" s="13">
        <v>5410</v>
      </c>
      <c r="C15" s="14"/>
      <c r="D15" s="14"/>
      <c r="E15" s="14"/>
    </row>
    <row r="16" spans="1:5" s="7" customFormat="1" ht="15" x14ac:dyDescent="0.25">
      <c r="A16" s="10"/>
      <c r="B16" s="13">
        <v>6210</v>
      </c>
      <c r="C16" s="14"/>
      <c r="D16" s="14"/>
      <c r="E16" s="14"/>
    </row>
    <row r="17" spans="1:5" s="7" customFormat="1" ht="15" x14ac:dyDescent="0.25">
      <c r="A17" s="10"/>
      <c r="B17" s="13">
        <v>7210</v>
      </c>
      <c r="C17" s="14"/>
      <c r="D17" s="14"/>
      <c r="E17" s="14"/>
    </row>
    <row r="18" spans="1:5" s="7" customFormat="1" ht="15" x14ac:dyDescent="0.25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ht="15" x14ac:dyDescent="0.25">
      <c r="A21" s="10"/>
      <c r="B21" s="13">
        <v>3210</v>
      </c>
      <c r="C21" s="14"/>
      <c r="D21" s="14"/>
      <c r="E21" s="14"/>
    </row>
    <row r="22" spans="1:5" s="7" customFormat="1" ht="15" x14ac:dyDescent="0.25">
      <c r="A22" s="10"/>
      <c r="B22" s="13">
        <v>4910</v>
      </c>
      <c r="C22" s="14"/>
      <c r="D22" s="14"/>
      <c r="E22" s="14"/>
    </row>
    <row r="23" spans="1:5" s="7" customFormat="1" ht="15" x14ac:dyDescent="0.25">
      <c r="A23" s="10"/>
      <c r="B23" s="13">
        <v>5410</v>
      </c>
      <c r="C23" s="14"/>
      <c r="D23" s="14"/>
      <c r="E23" s="14"/>
    </row>
    <row r="24" spans="1:5" s="7" customFormat="1" ht="15" x14ac:dyDescent="0.25">
      <c r="A24" s="10"/>
      <c r="B24" s="13">
        <v>6210</v>
      </c>
      <c r="C24" s="14"/>
      <c r="D24" s="14"/>
      <c r="E24" s="14"/>
    </row>
    <row r="25" spans="1:5" s="7" customFormat="1" ht="15" x14ac:dyDescent="0.25">
      <c r="A25" s="10"/>
      <c r="B25" s="13">
        <v>7210</v>
      </c>
      <c r="C25" s="14"/>
      <c r="D25" s="14"/>
      <c r="E25" s="14"/>
    </row>
    <row r="26" spans="1:5" s="7" customFormat="1" ht="15" x14ac:dyDescent="0.25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ht="15" x14ac:dyDescent="0.25">
      <c r="A28" s="10"/>
      <c r="B28" s="13">
        <v>3210</v>
      </c>
      <c r="C28" s="14"/>
      <c r="D28" s="14"/>
      <c r="E28" s="14"/>
    </row>
    <row r="29" spans="1:5" s="7" customFormat="1" ht="15" x14ac:dyDescent="0.25">
      <c r="A29" s="10"/>
      <c r="B29" s="13">
        <v>4910</v>
      </c>
      <c r="C29" s="14"/>
      <c r="D29" s="14"/>
      <c r="E29" s="14"/>
    </row>
    <row r="30" spans="1:5" s="7" customFormat="1" ht="15" x14ac:dyDescent="0.25">
      <c r="A30" s="10"/>
      <c r="B30" s="13">
        <v>5410</v>
      </c>
      <c r="C30" s="14"/>
      <c r="D30" s="14"/>
      <c r="E30" s="14"/>
    </row>
    <row r="31" spans="1:5" s="7" customFormat="1" ht="15" x14ac:dyDescent="0.25">
      <c r="A31" s="10"/>
      <c r="B31" s="13">
        <v>6210</v>
      </c>
      <c r="C31" s="14"/>
      <c r="D31" s="14"/>
      <c r="E31" s="14"/>
    </row>
    <row r="32" spans="1:5" s="7" customFormat="1" ht="15" x14ac:dyDescent="0.25">
      <c r="A32" s="10"/>
      <c r="B32" s="13">
        <v>7210</v>
      </c>
      <c r="C32" s="14"/>
      <c r="D32" s="14"/>
      <c r="E32" s="14"/>
    </row>
    <row r="33" spans="1:5" s="7" customFormat="1" ht="15" x14ac:dyDescent="0.25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ht="15" x14ac:dyDescent="0.25">
      <c r="A35" s="10"/>
      <c r="B35" s="13">
        <v>3210</v>
      </c>
      <c r="C35" s="14"/>
      <c r="D35" s="14"/>
      <c r="E35" s="14"/>
    </row>
    <row r="36" spans="1:5" s="7" customFormat="1" ht="15" x14ac:dyDescent="0.25">
      <c r="A36" s="10"/>
      <c r="B36" s="13">
        <v>4910</v>
      </c>
      <c r="C36" s="14"/>
      <c r="D36" s="14"/>
      <c r="E36" s="14"/>
    </row>
    <row r="37" spans="1:5" s="7" customFormat="1" ht="15" x14ac:dyDescent="0.25">
      <c r="A37" s="10"/>
      <c r="B37" s="13">
        <v>5410</v>
      </c>
      <c r="C37" s="14"/>
      <c r="D37" s="14"/>
      <c r="E37" s="14"/>
    </row>
    <row r="38" spans="1:5" s="7" customFormat="1" ht="15" x14ac:dyDescent="0.25">
      <c r="A38" s="10"/>
      <c r="B38" s="13">
        <v>6210</v>
      </c>
      <c r="C38" s="14"/>
      <c r="D38" s="14"/>
      <c r="E38" s="14"/>
    </row>
    <row r="39" spans="1:5" s="7" customFormat="1" ht="15" x14ac:dyDescent="0.25">
      <c r="A39" s="10"/>
      <c r="B39" s="13">
        <v>7210</v>
      </c>
      <c r="C39" s="14"/>
      <c r="D39" s="14"/>
      <c r="E39" s="14"/>
    </row>
    <row r="40" spans="1:5" s="7" customFormat="1" ht="15" x14ac:dyDescent="0.25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ht="15" x14ac:dyDescent="0.25">
      <c r="A42" s="10"/>
      <c r="B42" s="13">
        <v>3210</v>
      </c>
      <c r="C42" s="14"/>
      <c r="D42" s="14"/>
      <c r="E42" s="14"/>
    </row>
    <row r="43" spans="1:5" s="7" customFormat="1" ht="15" x14ac:dyDescent="0.25">
      <c r="A43" s="10"/>
      <c r="B43" s="13">
        <v>4910</v>
      </c>
      <c r="C43" s="14"/>
      <c r="D43" s="14"/>
      <c r="E43" s="14"/>
    </row>
    <row r="44" spans="1:5" s="7" customFormat="1" ht="15" x14ac:dyDescent="0.25">
      <c r="A44" s="10"/>
      <c r="B44" s="13">
        <v>5410</v>
      </c>
      <c r="C44" s="14"/>
      <c r="D44" s="14"/>
      <c r="E44" s="14"/>
    </row>
    <row r="45" spans="1:5" s="7" customFormat="1" ht="15" x14ac:dyDescent="0.25">
      <c r="A45" s="10"/>
      <c r="B45" s="13">
        <v>6210</v>
      </c>
      <c r="C45" s="14"/>
      <c r="D45" s="14"/>
      <c r="E45" s="14"/>
    </row>
    <row r="46" spans="1:5" s="7" customFormat="1" ht="15" x14ac:dyDescent="0.25">
      <c r="A46" s="10"/>
      <c r="B46" s="13">
        <v>7210</v>
      </c>
      <c r="C46" s="14"/>
      <c r="D46" s="14"/>
      <c r="E46" s="14"/>
    </row>
    <row r="47" spans="1:5" s="7" customFormat="1" ht="15" x14ac:dyDescent="0.25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ht="15" x14ac:dyDescent="0.25">
      <c r="A50" s="10"/>
      <c r="B50" s="13">
        <v>3210</v>
      </c>
      <c r="C50" s="14"/>
      <c r="D50" s="14"/>
      <c r="E50" s="14"/>
    </row>
    <row r="51" spans="1:5" s="7" customFormat="1" ht="15" x14ac:dyDescent="0.25">
      <c r="A51" s="10"/>
      <c r="B51" s="13">
        <v>4910</v>
      </c>
      <c r="C51" s="14"/>
      <c r="D51" s="14"/>
      <c r="E51" s="14"/>
    </row>
    <row r="52" spans="1:5" s="7" customFormat="1" ht="15" x14ac:dyDescent="0.25">
      <c r="A52" s="10"/>
      <c r="B52" s="13">
        <v>5410</v>
      </c>
      <c r="C52" s="14"/>
      <c r="D52" s="14"/>
      <c r="E52" s="14"/>
    </row>
    <row r="53" spans="1:5" s="7" customFormat="1" ht="15" x14ac:dyDescent="0.25">
      <c r="A53" s="10"/>
      <c r="B53" s="13">
        <v>6210</v>
      </c>
      <c r="C53" s="14"/>
      <c r="D53" s="14"/>
      <c r="E53" s="14"/>
    </row>
    <row r="54" spans="1:5" s="7" customFormat="1" ht="15" x14ac:dyDescent="0.25">
      <c r="A54" s="10"/>
      <c r="B54" s="13">
        <v>7210</v>
      </c>
      <c r="C54" s="14"/>
      <c r="D54" s="14"/>
      <c r="E54" s="14"/>
    </row>
    <row r="55" spans="1:5" s="7" customFormat="1" ht="15" x14ac:dyDescent="0.25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ht="15" x14ac:dyDescent="0.25">
      <c r="A57" s="10"/>
      <c r="B57" s="13">
        <v>3210</v>
      </c>
      <c r="C57" s="14"/>
      <c r="D57" s="14"/>
      <c r="E57" s="14"/>
    </row>
    <row r="58" spans="1:5" s="7" customFormat="1" ht="15" x14ac:dyDescent="0.25">
      <c r="A58" s="10"/>
      <c r="B58" s="13">
        <v>4910</v>
      </c>
      <c r="C58" s="14"/>
      <c r="D58" s="14"/>
      <c r="E58" s="14"/>
    </row>
    <row r="59" spans="1:5" s="7" customFormat="1" ht="15" x14ac:dyDescent="0.25">
      <c r="A59" s="10"/>
      <c r="B59" s="13">
        <v>5410</v>
      </c>
      <c r="C59" s="14"/>
      <c r="D59" s="14"/>
      <c r="E59" s="14"/>
    </row>
    <row r="60" spans="1:5" s="7" customFormat="1" ht="15" x14ac:dyDescent="0.25">
      <c r="A60" s="10"/>
      <c r="B60" s="13">
        <v>6210</v>
      </c>
      <c r="C60" s="14"/>
      <c r="D60" s="14"/>
      <c r="E60" s="14"/>
    </row>
    <row r="61" spans="1:5" s="7" customFormat="1" ht="15" x14ac:dyDescent="0.25">
      <c r="A61" s="10"/>
      <c r="B61" s="13">
        <v>7210</v>
      </c>
      <c r="C61" s="14"/>
      <c r="D61" s="14"/>
      <c r="E61" s="14"/>
    </row>
    <row r="62" spans="1:5" s="7" customFormat="1" ht="15" x14ac:dyDescent="0.25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6608278</v>
      </c>
      <c r="D63" s="17">
        <f t="shared" ref="D63" si="27">SUM(D64,D71)</f>
        <v>6608278</v>
      </c>
      <c r="E63" s="17">
        <f t="shared" ref="E63" si="28">SUM(E64,E71)</f>
        <v>6608278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6608278</v>
      </c>
      <c r="D64" s="12">
        <f t="shared" ref="D64" si="30">SUM(D65:D70)</f>
        <v>6608278</v>
      </c>
      <c r="E64" s="12">
        <f t="shared" ref="E64" si="31">SUM(E65:E70)</f>
        <v>6608278</v>
      </c>
    </row>
    <row r="65" spans="1:5" s="7" customFormat="1" ht="15" x14ac:dyDescent="0.25">
      <c r="A65" s="10"/>
      <c r="B65" s="13">
        <v>3210</v>
      </c>
      <c r="C65" s="14"/>
      <c r="D65" s="14"/>
      <c r="E65" s="14"/>
    </row>
    <row r="66" spans="1:5" s="7" customFormat="1" ht="15" x14ac:dyDescent="0.25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6608278</v>
      </c>
      <c r="D67" s="14">
        <v>6608278</v>
      </c>
      <c r="E67" s="14">
        <v>6608278</v>
      </c>
    </row>
    <row r="68" spans="1:5" s="7" customFormat="1" ht="15" x14ac:dyDescent="0.25">
      <c r="A68" s="10"/>
      <c r="B68" s="13">
        <v>6210</v>
      </c>
      <c r="C68" s="14"/>
      <c r="D68" s="14"/>
      <c r="E68" s="14"/>
    </row>
    <row r="69" spans="1:5" s="7" customFormat="1" ht="15" x14ac:dyDescent="0.25">
      <c r="A69" s="10"/>
      <c r="B69" s="13">
        <v>7210</v>
      </c>
      <c r="C69" s="14"/>
      <c r="D69" s="14"/>
      <c r="E69" s="14"/>
    </row>
    <row r="70" spans="1:5" s="7" customFormat="1" ht="15" x14ac:dyDescent="0.25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0</v>
      </c>
      <c r="D71" s="12">
        <f t="shared" ref="D71" si="33">SUM(D72:D77)</f>
        <v>0</v>
      </c>
      <c r="E71" s="12">
        <f t="shared" ref="E71" si="34">SUM(E72:E77)</f>
        <v>0</v>
      </c>
    </row>
    <row r="72" spans="1:5" s="7" customFormat="1" ht="15" x14ac:dyDescent="0.25">
      <c r="A72" s="10"/>
      <c r="B72" s="13">
        <v>3210</v>
      </c>
      <c r="C72" s="14"/>
      <c r="D72" s="14"/>
      <c r="E72" s="14"/>
    </row>
    <row r="73" spans="1:5" s="7" customFormat="1" ht="15" x14ac:dyDescent="0.25">
      <c r="A73" s="10"/>
      <c r="B73" s="13">
        <v>4910</v>
      </c>
      <c r="C73" s="14"/>
      <c r="D73" s="14"/>
      <c r="E73" s="14"/>
    </row>
    <row r="74" spans="1:5" s="7" customFormat="1" ht="15" x14ac:dyDescent="0.25">
      <c r="A74" s="10"/>
      <c r="B74" s="13">
        <v>5410</v>
      </c>
      <c r="C74" s="14"/>
      <c r="D74" s="14"/>
      <c r="E74" s="14"/>
    </row>
    <row r="75" spans="1:5" s="7" customFormat="1" ht="15" x14ac:dyDescent="0.25">
      <c r="A75" s="10"/>
      <c r="B75" s="13">
        <v>6210</v>
      </c>
      <c r="C75" s="14"/>
      <c r="D75" s="14"/>
      <c r="E75" s="14"/>
    </row>
    <row r="76" spans="1:5" s="7" customFormat="1" ht="15" x14ac:dyDescent="0.25">
      <c r="A76" s="10"/>
      <c r="B76" s="13">
        <v>7210</v>
      </c>
      <c r="C76" s="14"/>
      <c r="D76" s="14"/>
      <c r="E76" s="14"/>
    </row>
    <row r="77" spans="1:5" s="7" customFormat="1" ht="15" x14ac:dyDescent="0.25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ht="15" x14ac:dyDescent="0.25">
      <c r="A80" s="10"/>
      <c r="B80" s="13">
        <v>3210</v>
      </c>
      <c r="C80" s="14"/>
      <c r="D80" s="14"/>
      <c r="E80" s="14"/>
    </row>
    <row r="81" spans="1:5" s="7" customFormat="1" ht="15" x14ac:dyDescent="0.25">
      <c r="A81" s="10"/>
      <c r="B81" s="13">
        <v>4910</v>
      </c>
      <c r="C81" s="14"/>
      <c r="D81" s="14"/>
      <c r="E81" s="14"/>
    </row>
    <row r="82" spans="1:5" s="7" customFormat="1" ht="15" x14ac:dyDescent="0.25">
      <c r="A82" s="10"/>
      <c r="B82" s="13">
        <v>5410</v>
      </c>
      <c r="C82" s="14"/>
      <c r="D82" s="14"/>
      <c r="E82" s="14"/>
    </row>
    <row r="83" spans="1:5" s="7" customFormat="1" ht="15" x14ac:dyDescent="0.25">
      <c r="A83" s="10"/>
      <c r="B83" s="13">
        <v>6210</v>
      </c>
      <c r="C83" s="14"/>
      <c r="D83" s="14"/>
      <c r="E83" s="14"/>
    </row>
    <row r="84" spans="1:5" s="7" customFormat="1" ht="15" x14ac:dyDescent="0.25">
      <c r="A84" s="10"/>
      <c r="B84" s="13">
        <v>7210</v>
      </c>
      <c r="C84" s="14"/>
      <c r="D84" s="14"/>
      <c r="E84" s="14"/>
    </row>
    <row r="85" spans="1:5" s="7" customFormat="1" ht="15" x14ac:dyDescent="0.25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ht="15" x14ac:dyDescent="0.25">
      <c r="A87" s="10"/>
      <c r="B87" s="13">
        <v>3210</v>
      </c>
      <c r="C87" s="14"/>
      <c r="D87" s="14"/>
      <c r="E87" s="14"/>
    </row>
    <row r="88" spans="1:5" s="7" customFormat="1" ht="15" x14ac:dyDescent="0.25">
      <c r="A88" s="10"/>
      <c r="B88" s="13">
        <v>4910</v>
      </c>
      <c r="C88" s="14"/>
      <c r="D88" s="14"/>
      <c r="E88" s="14"/>
    </row>
    <row r="89" spans="1:5" s="7" customFormat="1" ht="15" x14ac:dyDescent="0.25">
      <c r="A89" s="10"/>
      <c r="B89" s="13">
        <v>5410</v>
      </c>
      <c r="C89" s="14"/>
      <c r="D89" s="14"/>
      <c r="E89" s="14"/>
    </row>
    <row r="90" spans="1:5" s="7" customFormat="1" ht="15" x14ac:dyDescent="0.25">
      <c r="A90" s="10"/>
      <c r="B90" s="13">
        <v>6210</v>
      </c>
      <c r="C90" s="14"/>
      <c r="D90" s="14"/>
      <c r="E90" s="14"/>
    </row>
    <row r="91" spans="1:5" s="7" customFormat="1" ht="15" x14ac:dyDescent="0.25">
      <c r="A91" s="10"/>
      <c r="B91" s="13">
        <v>7210</v>
      </c>
      <c r="C91" s="14"/>
      <c r="D91" s="14"/>
      <c r="E91" s="14"/>
    </row>
    <row r="92" spans="1:5" s="7" customFormat="1" ht="15" x14ac:dyDescent="0.25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ht="15" x14ac:dyDescent="0.25">
      <c r="A95" s="10"/>
      <c r="B95" s="13">
        <v>3210</v>
      </c>
      <c r="C95" s="14"/>
      <c r="D95" s="14"/>
      <c r="E95" s="14"/>
    </row>
    <row r="96" spans="1:5" s="7" customFormat="1" ht="15" x14ac:dyDescent="0.25">
      <c r="A96" s="10"/>
      <c r="B96" s="13">
        <v>4910</v>
      </c>
      <c r="C96" s="14"/>
      <c r="D96" s="14"/>
      <c r="E96" s="14"/>
    </row>
    <row r="97" spans="1:5" s="7" customFormat="1" ht="15" x14ac:dyDescent="0.25">
      <c r="A97" s="10"/>
      <c r="B97" s="13">
        <v>5410</v>
      </c>
      <c r="C97" s="14"/>
      <c r="D97" s="14"/>
      <c r="E97" s="14"/>
    </row>
    <row r="98" spans="1:5" s="7" customFormat="1" ht="15" x14ac:dyDescent="0.25">
      <c r="A98" s="10"/>
      <c r="B98" s="13">
        <v>6210</v>
      </c>
      <c r="C98" s="14"/>
      <c r="D98" s="14"/>
      <c r="E98" s="14"/>
    </row>
    <row r="99" spans="1:5" s="7" customFormat="1" ht="15" x14ac:dyDescent="0.25">
      <c r="A99" s="10"/>
      <c r="B99" s="13">
        <v>7210</v>
      </c>
      <c r="C99" s="14"/>
      <c r="D99" s="14"/>
      <c r="E99" s="14"/>
    </row>
    <row r="100" spans="1:5" s="7" customFormat="1" ht="15" x14ac:dyDescent="0.25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ht="15" x14ac:dyDescent="0.25">
      <c r="A102" s="10"/>
      <c r="B102" s="13">
        <v>3210</v>
      </c>
      <c r="C102" s="14"/>
      <c r="D102" s="14"/>
      <c r="E102" s="14"/>
    </row>
    <row r="103" spans="1:5" s="7" customFormat="1" ht="15" x14ac:dyDescent="0.25">
      <c r="A103" s="10"/>
      <c r="B103" s="13">
        <v>4910</v>
      </c>
      <c r="C103" s="14"/>
      <c r="D103" s="14"/>
      <c r="E103" s="14"/>
    </row>
    <row r="104" spans="1:5" s="7" customFormat="1" ht="15" x14ac:dyDescent="0.25">
      <c r="A104" s="10"/>
      <c r="B104" s="13">
        <v>5410</v>
      </c>
      <c r="C104" s="14"/>
      <c r="D104" s="14"/>
      <c r="E104" s="14"/>
    </row>
    <row r="105" spans="1:5" s="7" customFormat="1" ht="15" x14ac:dyDescent="0.25">
      <c r="A105" s="10"/>
      <c r="B105" s="13">
        <v>6210</v>
      </c>
      <c r="C105" s="14"/>
      <c r="D105" s="14"/>
      <c r="E105" s="14"/>
    </row>
    <row r="106" spans="1:5" s="7" customFormat="1" ht="15" x14ac:dyDescent="0.25">
      <c r="A106" s="10"/>
      <c r="B106" s="13">
        <v>7210</v>
      </c>
      <c r="C106" s="14"/>
      <c r="D106" s="14"/>
      <c r="E106" s="14"/>
    </row>
    <row r="107" spans="1:5" s="7" customFormat="1" ht="15" x14ac:dyDescent="0.25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ht="15" x14ac:dyDescent="0.25">
      <c r="A109" s="10"/>
      <c r="B109" s="13">
        <v>3210</v>
      </c>
      <c r="C109" s="14"/>
      <c r="D109" s="14"/>
      <c r="E109" s="14"/>
    </row>
    <row r="110" spans="1:5" s="7" customFormat="1" ht="15" x14ac:dyDescent="0.25">
      <c r="A110" s="10"/>
      <c r="B110" s="13">
        <v>4910</v>
      </c>
      <c r="C110" s="14"/>
      <c r="D110" s="14"/>
      <c r="E110" s="14"/>
    </row>
    <row r="111" spans="1:5" s="7" customFormat="1" ht="15" x14ac:dyDescent="0.25">
      <c r="A111" s="10"/>
      <c r="B111" s="13">
        <v>5410</v>
      </c>
      <c r="C111" s="14"/>
      <c r="D111" s="14"/>
      <c r="E111" s="14"/>
    </row>
    <row r="112" spans="1:5" s="7" customFormat="1" ht="15" x14ac:dyDescent="0.25">
      <c r="A112" s="10"/>
      <c r="B112" s="13">
        <v>6210</v>
      </c>
      <c r="C112" s="14"/>
      <c r="D112" s="14"/>
      <c r="E112" s="14"/>
    </row>
    <row r="113" spans="1:5" s="7" customFormat="1" ht="15" x14ac:dyDescent="0.25">
      <c r="A113" s="10"/>
      <c r="B113" s="13">
        <v>7210</v>
      </c>
      <c r="C113" s="14"/>
      <c r="D113" s="14"/>
      <c r="E113" s="14"/>
    </row>
    <row r="114" spans="1:5" s="7" customFormat="1" ht="15" x14ac:dyDescent="0.25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ht="15" x14ac:dyDescent="0.25">
      <c r="A116" s="10"/>
      <c r="B116" s="13">
        <v>3210</v>
      </c>
      <c r="C116" s="14"/>
      <c r="D116" s="14"/>
      <c r="E116" s="14"/>
    </row>
    <row r="117" spans="1:5" s="7" customFormat="1" ht="15" x14ac:dyDescent="0.25">
      <c r="A117" s="10"/>
      <c r="B117" s="13">
        <v>4910</v>
      </c>
      <c r="C117" s="14"/>
      <c r="D117" s="14"/>
      <c r="E117" s="14"/>
    </row>
    <row r="118" spans="1:5" s="7" customFormat="1" ht="15" x14ac:dyDescent="0.25">
      <c r="A118" s="10"/>
      <c r="B118" s="13">
        <v>5410</v>
      </c>
      <c r="C118" s="14"/>
      <c r="D118" s="14"/>
      <c r="E118" s="14"/>
    </row>
    <row r="119" spans="1:5" s="7" customFormat="1" ht="15" x14ac:dyDescent="0.25">
      <c r="A119" s="10"/>
      <c r="B119" s="13">
        <v>6210</v>
      </c>
      <c r="C119" s="14"/>
      <c r="D119" s="14"/>
      <c r="E119" s="14"/>
    </row>
    <row r="120" spans="1:5" s="7" customFormat="1" ht="15" x14ac:dyDescent="0.25">
      <c r="A120" s="10"/>
      <c r="B120" s="13">
        <v>7210</v>
      </c>
      <c r="C120" s="14"/>
      <c r="D120" s="14"/>
      <c r="E120" s="14"/>
    </row>
    <row r="121" spans="1:5" s="7" customFormat="1" ht="15" x14ac:dyDescent="0.25">
      <c r="A121" s="10"/>
      <c r="B121" s="13">
        <v>8210</v>
      </c>
      <c r="C121" s="14"/>
      <c r="D121" s="14"/>
      <c r="E121" s="14"/>
    </row>
    <row r="122" spans="1:5" s="7" customFormat="1" ht="15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ht="15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ht="15" x14ac:dyDescent="0.25">
      <c r="A124" s="10"/>
      <c r="B124" s="13">
        <v>3210</v>
      </c>
      <c r="C124" s="14"/>
      <c r="D124" s="14"/>
      <c r="E124" s="14"/>
    </row>
    <row r="125" spans="1:5" s="7" customFormat="1" ht="15" x14ac:dyDescent="0.25">
      <c r="A125" s="10"/>
      <c r="B125" s="13">
        <v>4910</v>
      </c>
      <c r="C125" s="14"/>
      <c r="D125" s="14"/>
      <c r="E125" s="14"/>
    </row>
    <row r="126" spans="1:5" s="7" customFormat="1" ht="15" x14ac:dyDescent="0.25">
      <c r="A126" s="10"/>
      <c r="B126" s="13">
        <v>5410</v>
      </c>
      <c r="C126" s="14"/>
      <c r="D126" s="14"/>
      <c r="E126" s="14"/>
    </row>
    <row r="127" spans="1:5" s="7" customFormat="1" ht="15" x14ac:dyDescent="0.25">
      <c r="A127" s="10"/>
      <c r="B127" s="13">
        <v>6210</v>
      </c>
      <c r="C127" s="14"/>
      <c r="D127" s="14"/>
      <c r="E127" s="14"/>
    </row>
    <row r="128" spans="1:5" s="7" customFormat="1" ht="15" x14ac:dyDescent="0.25">
      <c r="A128" s="10"/>
      <c r="B128" s="13">
        <v>7210</v>
      </c>
      <c r="C128" s="14"/>
      <c r="D128" s="14"/>
      <c r="E128" s="14"/>
    </row>
    <row r="129" spans="1:5" s="7" customFormat="1" ht="15" x14ac:dyDescent="0.25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ht="15" x14ac:dyDescent="0.25">
      <c r="A131" s="10"/>
      <c r="B131" s="13">
        <v>3210</v>
      </c>
      <c r="C131" s="14"/>
      <c r="D131" s="14"/>
      <c r="E131" s="14"/>
    </row>
    <row r="132" spans="1:5" s="7" customFormat="1" ht="15" x14ac:dyDescent="0.25">
      <c r="A132" s="10"/>
      <c r="B132" s="13">
        <v>4910</v>
      </c>
      <c r="C132" s="14"/>
      <c r="D132" s="14"/>
      <c r="E132" s="14"/>
    </row>
    <row r="133" spans="1:5" s="7" customFormat="1" ht="15" x14ac:dyDescent="0.25">
      <c r="A133" s="10"/>
      <c r="B133" s="13">
        <v>5410</v>
      </c>
      <c r="C133" s="14"/>
      <c r="D133" s="14"/>
      <c r="E133" s="14"/>
    </row>
    <row r="134" spans="1:5" s="7" customFormat="1" ht="15" x14ac:dyDescent="0.25">
      <c r="A134" s="10"/>
      <c r="B134" s="13">
        <v>6210</v>
      </c>
      <c r="C134" s="14"/>
      <c r="D134" s="14"/>
      <c r="E134" s="14"/>
    </row>
    <row r="135" spans="1:5" s="7" customFormat="1" ht="15" x14ac:dyDescent="0.25">
      <c r="A135" s="10"/>
      <c r="B135" s="13">
        <v>7210</v>
      </c>
      <c r="C135" s="14"/>
      <c r="D135" s="14"/>
      <c r="E135" s="14"/>
    </row>
    <row r="136" spans="1:5" s="7" customFormat="1" ht="15" x14ac:dyDescent="0.25">
      <c r="A136" s="10"/>
      <c r="B136" s="13">
        <v>8210</v>
      </c>
      <c r="C136" s="14"/>
      <c r="D136" s="14"/>
      <c r="E136" s="14"/>
    </row>
    <row r="137" spans="1:5" s="7" customFormat="1" ht="15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ht="15" x14ac:dyDescent="0.25">
      <c r="A138" s="10"/>
      <c r="B138" s="13">
        <v>3210</v>
      </c>
      <c r="C138" s="14"/>
      <c r="D138" s="14"/>
      <c r="E138" s="14"/>
    </row>
    <row r="139" spans="1:5" s="7" customFormat="1" ht="15" x14ac:dyDescent="0.25">
      <c r="A139" s="10"/>
      <c r="B139" s="13">
        <v>4910</v>
      </c>
      <c r="C139" s="14"/>
      <c r="D139" s="14"/>
      <c r="E139" s="14"/>
    </row>
    <row r="140" spans="1:5" s="7" customFormat="1" ht="15" x14ac:dyDescent="0.25">
      <c r="A140" s="10"/>
      <c r="B140" s="13">
        <v>5410</v>
      </c>
      <c r="C140" s="14"/>
      <c r="D140" s="14"/>
      <c r="E140" s="14"/>
    </row>
    <row r="141" spans="1:5" s="7" customFormat="1" ht="15" x14ac:dyDescent="0.25">
      <c r="A141" s="10"/>
      <c r="B141" s="13">
        <v>6210</v>
      </c>
      <c r="C141" s="14"/>
      <c r="D141" s="14"/>
      <c r="E141" s="14"/>
    </row>
    <row r="142" spans="1:5" s="7" customFormat="1" ht="15" x14ac:dyDescent="0.25">
      <c r="A142" s="10"/>
      <c r="B142" s="13">
        <v>7210</v>
      </c>
      <c r="C142" s="14"/>
      <c r="D142" s="14"/>
      <c r="E142" s="14"/>
    </row>
    <row r="143" spans="1:5" s="7" customFormat="1" ht="15" x14ac:dyDescent="0.25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ht="15" x14ac:dyDescent="0.25">
      <c r="A145" s="10"/>
      <c r="B145" s="13">
        <v>3210</v>
      </c>
      <c r="C145" s="14"/>
      <c r="D145" s="14"/>
      <c r="E145" s="14"/>
    </row>
    <row r="146" spans="1:5" s="7" customFormat="1" ht="15" x14ac:dyDescent="0.25">
      <c r="A146" s="10"/>
      <c r="B146" s="13">
        <v>4910</v>
      </c>
      <c r="C146" s="14"/>
      <c r="D146" s="14"/>
      <c r="E146" s="14"/>
    </row>
    <row r="147" spans="1:5" s="7" customFormat="1" ht="15" x14ac:dyDescent="0.25">
      <c r="A147" s="10"/>
      <c r="B147" s="13">
        <v>5410</v>
      </c>
      <c r="C147" s="14"/>
      <c r="D147" s="14"/>
      <c r="E147" s="14"/>
    </row>
    <row r="148" spans="1:5" s="7" customFormat="1" ht="15" x14ac:dyDescent="0.25">
      <c r="A148" s="10"/>
      <c r="B148" s="13">
        <v>6210</v>
      </c>
      <c r="C148" s="14"/>
      <c r="D148" s="14"/>
      <c r="E148" s="14"/>
    </row>
    <row r="149" spans="1:5" s="7" customFormat="1" ht="15" x14ac:dyDescent="0.25">
      <c r="A149" s="10"/>
      <c r="B149" s="13">
        <v>7210</v>
      </c>
      <c r="C149" s="14"/>
      <c r="D149" s="14"/>
      <c r="E149" s="14"/>
    </row>
    <row r="150" spans="1:5" s="7" customFormat="1" ht="15" x14ac:dyDescent="0.25">
      <c r="A150" s="10"/>
      <c r="B150" s="13">
        <v>8210</v>
      </c>
      <c r="C150" s="14"/>
      <c r="D150" s="14"/>
      <c r="E150" s="14"/>
    </row>
    <row r="151" spans="1:5" s="7" customFormat="1" ht="15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ht="15" x14ac:dyDescent="0.25">
      <c r="A152" s="10"/>
      <c r="B152" s="13">
        <v>3210</v>
      </c>
      <c r="C152" s="14"/>
      <c r="D152" s="14"/>
      <c r="E152" s="14"/>
    </row>
    <row r="153" spans="1:5" s="7" customFormat="1" ht="15" x14ac:dyDescent="0.25">
      <c r="A153" s="10"/>
      <c r="B153" s="13">
        <v>4910</v>
      </c>
      <c r="C153" s="14"/>
      <c r="D153" s="14"/>
      <c r="E153" s="14"/>
    </row>
    <row r="154" spans="1:5" s="7" customFormat="1" ht="15" x14ac:dyDescent="0.25">
      <c r="A154" s="10"/>
      <c r="B154" s="13">
        <v>5410</v>
      </c>
      <c r="C154" s="14"/>
      <c r="D154" s="14"/>
      <c r="E154" s="14"/>
    </row>
    <row r="155" spans="1:5" s="7" customFormat="1" ht="15" x14ac:dyDescent="0.25">
      <c r="A155" s="10"/>
      <c r="B155" s="13">
        <v>6210</v>
      </c>
      <c r="C155" s="14"/>
      <c r="D155" s="14"/>
      <c r="E155" s="14"/>
    </row>
    <row r="156" spans="1:5" s="7" customFormat="1" ht="15" x14ac:dyDescent="0.25">
      <c r="A156" s="10"/>
      <c r="B156" s="13">
        <v>7210</v>
      </c>
      <c r="C156" s="14"/>
      <c r="D156" s="14"/>
      <c r="E156" s="14"/>
    </row>
    <row r="157" spans="1:5" s="7" customFormat="1" ht="15" x14ac:dyDescent="0.25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ht="15" x14ac:dyDescent="0.25">
      <c r="A159" s="10"/>
      <c r="B159" s="13">
        <v>3210</v>
      </c>
      <c r="C159" s="14"/>
      <c r="D159" s="14"/>
      <c r="E159" s="14"/>
    </row>
    <row r="160" spans="1:5" s="7" customFormat="1" ht="15" x14ac:dyDescent="0.25">
      <c r="A160" s="10"/>
      <c r="B160" s="13">
        <v>4910</v>
      </c>
      <c r="C160" s="14"/>
      <c r="D160" s="14"/>
      <c r="E160" s="14"/>
    </row>
    <row r="161" spans="1:5" s="7" customFormat="1" ht="15" x14ac:dyDescent="0.25">
      <c r="A161" s="10"/>
      <c r="B161" s="13">
        <v>5410</v>
      </c>
      <c r="C161" s="14"/>
      <c r="D161" s="14"/>
      <c r="E161" s="14"/>
    </row>
    <row r="162" spans="1:5" s="7" customFormat="1" ht="15" x14ac:dyDescent="0.25">
      <c r="A162" s="10"/>
      <c r="B162" s="13">
        <v>6210</v>
      </c>
      <c r="C162" s="14"/>
      <c r="D162" s="14"/>
      <c r="E162" s="14"/>
    </row>
    <row r="163" spans="1:5" s="7" customFormat="1" ht="15" x14ac:dyDescent="0.25">
      <c r="A163" s="10"/>
      <c r="B163" s="13">
        <v>7210</v>
      </c>
      <c r="C163" s="14"/>
      <c r="D163" s="14"/>
      <c r="E163" s="14"/>
    </row>
    <row r="164" spans="1:5" s="7" customFormat="1" ht="15" x14ac:dyDescent="0.25">
      <c r="A164" s="10"/>
      <c r="B164" s="13">
        <v>8210</v>
      </c>
      <c r="C164" s="14"/>
      <c r="D164" s="14"/>
      <c r="E164" s="14"/>
    </row>
    <row r="165" spans="1:5" s="7" customFormat="1" ht="15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ht="15" x14ac:dyDescent="0.25">
      <c r="A166" s="10"/>
      <c r="B166" s="13">
        <v>3210</v>
      </c>
      <c r="C166" s="14"/>
      <c r="D166" s="14"/>
      <c r="E166" s="14"/>
    </row>
    <row r="167" spans="1:5" s="7" customFormat="1" ht="15" x14ac:dyDescent="0.25">
      <c r="A167" s="10"/>
      <c r="B167" s="13">
        <v>4910</v>
      </c>
      <c r="C167" s="14"/>
      <c r="D167" s="14"/>
      <c r="E167" s="14"/>
    </row>
    <row r="168" spans="1:5" s="7" customFormat="1" ht="15" x14ac:dyDescent="0.25">
      <c r="A168" s="10"/>
      <c r="B168" s="13">
        <v>5410</v>
      </c>
      <c r="C168" s="14"/>
      <c r="D168" s="14"/>
      <c r="E168" s="14"/>
    </row>
    <row r="169" spans="1:5" s="7" customFormat="1" ht="15" x14ac:dyDescent="0.25">
      <c r="A169" s="10"/>
      <c r="B169" s="13">
        <v>6210</v>
      </c>
      <c r="C169" s="14"/>
      <c r="D169" s="14"/>
      <c r="E169" s="14"/>
    </row>
    <row r="170" spans="1:5" s="7" customFormat="1" ht="15" x14ac:dyDescent="0.25">
      <c r="A170" s="10"/>
      <c r="B170" s="13">
        <v>7210</v>
      </c>
      <c r="C170" s="14"/>
      <c r="D170" s="14"/>
      <c r="E170" s="14"/>
    </row>
    <row r="171" spans="1:5" s="7" customFormat="1" ht="15" x14ac:dyDescent="0.25">
      <c r="A171" s="10"/>
      <c r="B171" s="13">
        <v>8210</v>
      </c>
      <c r="C171" s="14"/>
      <c r="D171" s="14"/>
      <c r="E171" s="14"/>
    </row>
    <row r="172" spans="1:5" s="7" customFormat="1" ht="15" x14ac:dyDescent="0.25">
      <c r="A172" s="2">
        <v>642</v>
      </c>
      <c r="B172" s="8" t="s">
        <v>33</v>
      </c>
      <c r="C172" s="17">
        <f t="shared" ref="C172" si="83">SUM(C173,C180,C187,C194,C201)</f>
        <v>15000</v>
      </c>
      <c r="D172" s="17">
        <f t="shared" ref="D172" si="84">SUM(D173,D180,D187,D194,D201)</f>
        <v>15000</v>
      </c>
      <c r="E172" s="17">
        <f t="shared" ref="E172" si="85">SUM(E173,E180,E187,E194,E201)</f>
        <v>15000</v>
      </c>
    </row>
    <row r="173" spans="1:5" s="7" customFormat="1" ht="15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ht="15" x14ac:dyDescent="0.25">
      <c r="A174" s="10"/>
      <c r="B174" s="13">
        <v>3210</v>
      </c>
      <c r="C174" s="14"/>
      <c r="D174" s="14"/>
      <c r="E174" s="14"/>
    </row>
    <row r="175" spans="1:5" s="7" customFormat="1" ht="15" x14ac:dyDescent="0.25">
      <c r="A175" s="10"/>
      <c r="B175" s="13">
        <v>4910</v>
      </c>
      <c r="C175" s="14"/>
      <c r="D175" s="14"/>
      <c r="E175" s="14"/>
    </row>
    <row r="176" spans="1:5" s="7" customFormat="1" ht="15" x14ac:dyDescent="0.25">
      <c r="A176" s="10"/>
      <c r="B176" s="13">
        <v>5410</v>
      </c>
      <c r="C176" s="14"/>
      <c r="D176" s="14"/>
      <c r="E176" s="14"/>
    </row>
    <row r="177" spans="1:5" s="7" customFormat="1" ht="15" x14ac:dyDescent="0.25">
      <c r="A177" s="10"/>
      <c r="B177" s="13">
        <v>6210</v>
      </c>
      <c r="C177" s="14"/>
      <c r="D177" s="14"/>
      <c r="E177" s="14"/>
    </row>
    <row r="178" spans="1:5" s="7" customFormat="1" ht="15" x14ac:dyDescent="0.25">
      <c r="A178" s="10"/>
      <c r="B178" s="13">
        <v>7210</v>
      </c>
      <c r="C178" s="14"/>
      <c r="D178" s="14"/>
      <c r="E178" s="14"/>
    </row>
    <row r="179" spans="1:5" s="7" customFormat="1" ht="15" x14ac:dyDescent="0.25">
      <c r="A179" s="10"/>
      <c r="B179" s="13">
        <v>8210</v>
      </c>
      <c r="C179" s="14"/>
      <c r="D179" s="14"/>
      <c r="E179" s="14"/>
    </row>
    <row r="180" spans="1:5" s="7" customFormat="1" ht="15" x14ac:dyDescent="0.25">
      <c r="A180" s="10">
        <v>6422</v>
      </c>
      <c r="B180" s="11" t="s">
        <v>35</v>
      </c>
      <c r="C180" s="12">
        <f t="shared" ref="C180" si="89">SUM(C181:C186)</f>
        <v>15000</v>
      </c>
      <c r="D180" s="12">
        <f t="shared" ref="D180" si="90">SUM(D181:D186)</f>
        <v>15000</v>
      </c>
      <c r="E180" s="12">
        <f t="shared" ref="E180" si="91">SUM(E181:E186)</f>
        <v>15000</v>
      </c>
    </row>
    <row r="181" spans="1:5" s="7" customFormat="1" ht="15" x14ac:dyDescent="0.25">
      <c r="A181" s="10"/>
      <c r="B181" s="13">
        <v>3210</v>
      </c>
      <c r="C181" s="14"/>
      <c r="D181" s="14"/>
      <c r="E181" s="14"/>
    </row>
    <row r="182" spans="1:5" s="7" customFormat="1" ht="15" x14ac:dyDescent="0.25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>
        <v>15000</v>
      </c>
      <c r="D183" s="14">
        <v>15000</v>
      </c>
      <c r="E183" s="14">
        <v>15000</v>
      </c>
    </row>
    <row r="184" spans="1:5" s="7" customFormat="1" ht="15" x14ac:dyDescent="0.25">
      <c r="A184" s="10"/>
      <c r="B184" s="13">
        <v>6210</v>
      </c>
      <c r="C184" s="14"/>
      <c r="D184" s="14"/>
      <c r="E184" s="14"/>
    </row>
    <row r="185" spans="1:5" s="7" customFormat="1" ht="15" x14ac:dyDescent="0.25">
      <c r="A185" s="10"/>
      <c r="B185" s="13">
        <v>7210</v>
      </c>
      <c r="C185" s="14"/>
      <c r="D185" s="14"/>
      <c r="E185" s="14"/>
    </row>
    <row r="186" spans="1:5" s="7" customFormat="1" ht="15" x14ac:dyDescent="0.25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ht="15" x14ac:dyDescent="0.25">
      <c r="A188" s="10"/>
      <c r="B188" s="13">
        <v>3210</v>
      </c>
      <c r="C188" s="14"/>
      <c r="D188" s="14"/>
      <c r="E188" s="14"/>
    </row>
    <row r="189" spans="1:5" s="7" customFormat="1" ht="15" x14ac:dyDescent="0.25">
      <c r="A189" s="10"/>
      <c r="B189" s="13">
        <v>4910</v>
      </c>
      <c r="C189" s="14"/>
      <c r="D189" s="14"/>
      <c r="E189" s="14"/>
    </row>
    <row r="190" spans="1:5" s="7" customFormat="1" ht="15" x14ac:dyDescent="0.25">
      <c r="A190" s="10"/>
      <c r="B190" s="13">
        <v>5410</v>
      </c>
      <c r="C190" s="14"/>
      <c r="D190" s="14"/>
      <c r="E190" s="14"/>
    </row>
    <row r="191" spans="1:5" s="7" customFormat="1" ht="15" x14ac:dyDescent="0.25">
      <c r="A191" s="10"/>
      <c r="B191" s="13">
        <v>6210</v>
      </c>
      <c r="C191" s="14"/>
      <c r="D191" s="14"/>
      <c r="E191" s="14"/>
    </row>
    <row r="192" spans="1:5" s="7" customFormat="1" ht="15" x14ac:dyDescent="0.25">
      <c r="A192" s="10"/>
      <c r="B192" s="13">
        <v>7210</v>
      </c>
      <c r="C192" s="14"/>
      <c r="D192" s="14"/>
      <c r="E192" s="14"/>
    </row>
    <row r="193" spans="1:5" s="7" customFormat="1" ht="15" x14ac:dyDescent="0.25">
      <c r="A193" s="10"/>
      <c r="B193" s="13">
        <v>8210</v>
      </c>
      <c r="C193" s="14"/>
      <c r="D193" s="14"/>
      <c r="E193" s="14"/>
    </row>
    <row r="194" spans="1:5" s="7" customFormat="1" ht="15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ht="15" x14ac:dyDescent="0.25">
      <c r="A195" s="10"/>
      <c r="B195" s="13">
        <v>3210</v>
      </c>
      <c r="C195" s="14"/>
      <c r="D195" s="14"/>
      <c r="E195" s="14"/>
    </row>
    <row r="196" spans="1:5" s="7" customFormat="1" ht="15" x14ac:dyDescent="0.25">
      <c r="A196" s="10"/>
      <c r="B196" s="13">
        <v>4910</v>
      </c>
      <c r="C196" s="14"/>
      <c r="D196" s="14"/>
      <c r="E196" s="14"/>
    </row>
    <row r="197" spans="1:5" s="7" customFormat="1" ht="15" x14ac:dyDescent="0.25">
      <c r="A197" s="10"/>
      <c r="B197" s="13">
        <v>5410</v>
      </c>
      <c r="C197" s="14"/>
      <c r="D197" s="14"/>
      <c r="E197" s="14"/>
    </row>
    <row r="198" spans="1:5" s="7" customFormat="1" ht="15" x14ac:dyDescent="0.25">
      <c r="A198" s="10"/>
      <c r="B198" s="13">
        <v>6210</v>
      </c>
      <c r="C198" s="14"/>
      <c r="D198" s="14"/>
      <c r="E198" s="14"/>
    </row>
    <row r="199" spans="1:5" s="7" customFormat="1" ht="15" x14ac:dyDescent="0.25">
      <c r="A199" s="10"/>
      <c r="B199" s="13">
        <v>7210</v>
      </c>
      <c r="C199" s="14"/>
      <c r="D199" s="14"/>
      <c r="E199" s="14"/>
    </row>
    <row r="200" spans="1:5" s="7" customFormat="1" ht="15" x14ac:dyDescent="0.25">
      <c r="A200" s="10"/>
      <c r="B200" s="13">
        <v>8210</v>
      </c>
      <c r="C200" s="14"/>
      <c r="D200" s="14"/>
      <c r="E200" s="14"/>
    </row>
    <row r="201" spans="1:5" s="7" customFormat="1" ht="15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ht="15" x14ac:dyDescent="0.25">
      <c r="A202" s="10"/>
      <c r="B202" s="13">
        <v>3210</v>
      </c>
      <c r="C202" s="14"/>
      <c r="D202" s="14"/>
      <c r="E202" s="14"/>
    </row>
    <row r="203" spans="1:5" s="7" customFormat="1" ht="15" x14ac:dyDescent="0.25">
      <c r="A203" s="10"/>
      <c r="B203" s="13">
        <v>4910</v>
      </c>
      <c r="C203" s="14"/>
      <c r="D203" s="14"/>
      <c r="E203" s="14"/>
    </row>
    <row r="204" spans="1:5" s="7" customFormat="1" ht="15" x14ac:dyDescent="0.25">
      <c r="A204" s="10"/>
      <c r="B204" s="13">
        <v>5410</v>
      </c>
      <c r="C204" s="14"/>
      <c r="D204" s="14"/>
      <c r="E204" s="14"/>
    </row>
    <row r="205" spans="1:5" s="7" customFormat="1" ht="15" x14ac:dyDescent="0.25">
      <c r="A205" s="10"/>
      <c r="B205" s="13">
        <v>6210</v>
      </c>
      <c r="C205" s="14"/>
      <c r="D205" s="14"/>
      <c r="E205" s="14"/>
    </row>
    <row r="206" spans="1:5" s="7" customFormat="1" ht="15" x14ac:dyDescent="0.25">
      <c r="A206" s="10"/>
      <c r="B206" s="13">
        <v>7210</v>
      </c>
      <c r="C206" s="14"/>
      <c r="D206" s="14"/>
      <c r="E206" s="14"/>
    </row>
    <row r="207" spans="1:5" s="7" customFormat="1" ht="15" x14ac:dyDescent="0.25">
      <c r="A207" s="10"/>
      <c r="B207" s="13">
        <v>8210</v>
      </c>
      <c r="C207" s="14"/>
      <c r="D207" s="14"/>
      <c r="E207" s="14"/>
    </row>
    <row r="208" spans="1:5" s="7" customFormat="1" ht="15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ht="15" x14ac:dyDescent="0.25">
      <c r="A210" s="10"/>
      <c r="B210" s="13">
        <v>3210</v>
      </c>
      <c r="C210" s="14"/>
      <c r="D210" s="14"/>
      <c r="E210" s="14"/>
    </row>
    <row r="211" spans="1:5" s="7" customFormat="1" ht="15" x14ac:dyDescent="0.25">
      <c r="A211" s="10"/>
      <c r="B211" s="13">
        <v>4910</v>
      </c>
      <c r="C211" s="14"/>
      <c r="D211" s="14"/>
      <c r="E211" s="14"/>
    </row>
    <row r="212" spans="1:5" s="7" customFormat="1" ht="15" x14ac:dyDescent="0.25">
      <c r="A212" s="10"/>
      <c r="B212" s="13">
        <v>5410</v>
      </c>
      <c r="C212" s="14"/>
      <c r="D212" s="14"/>
      <c r="E212" s="14"/>
    </row>
    <row r="213" spans="1:5" s="7" customFormat="1" ht="15" x14ac:dyDescent="0.25">
      <c r="A213" s="10"/>
      <c r="B213" s="13">
        <v>6210</v>
      </c>
      <c r="C213" s="14"/>
      <c r="D213" s="14"/>
      <c r="E213" s="14"/>
    </row>
    <row r="214" spans="1:5" s="7" customFormat="1" ht="15" x14ac:dyDescent="0.25">
      <c r="A214" s="10"/>
      <c r="B214" s="13">
        <v>7210</v>
      </c>
      <c r="C214" s="14"/>
      <c r="D214" s="14"/>
      <c r="E214" s="14"/>
    </row>
    <row r="215" spans="1:5" s="7" customFormat="1" ht="15" x14ac:dyDescent="0.25">
      <c r="A215" s="10"/>
      <c r="B215" s="13">
        <v>8210</v>
      </c>
      <c r="C215" s="14"/>
      <c r="D215" s="14"/>
      <c r="E215" s="14"/>
    </row>
    <row r="216" spans="1:5" s="7" customFormat="1" ht="15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ht="15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ht="15" x14ac:dyDescent="0.25">
      <c r="A218" s="10"/>
      <c r="B218" s="13">
        <v>3210</v>
      </c>
      <c r="C218" s="14"/>
      <c r="D218" s="14"/>
      <c r="E218" s="14"/>
    </row>
    <row r="219" spans="1:5" s="7" customFormat="1" ht="15" x14ac:dyDescent="0.25">
      <c r="A219" s="10"/>
      <c r="B219" s="13">
        <v>4910</v>
      </c>
      <c r="C219" s="14"/>
      <c r="D219" s="14"/>
      <c r="E219" s="14"/>
    </row>
    <row r="220" spans="1:5" s="7" customFormat="1" ht="15" x14ac:dyDescent="0.25">
      <c r="A220" s="10"/>
      <c r="B220" s="13">
        <v>5410</v>
      </c>
      <c r="C220" s="14"/>
      <c r="D220" s="14"/>
      <c r="E220" s="14"/>
    </row>
    <row r="221" spans="1:5" s="7" customFormat="1" ht="15" x14ac:dyDescent="0.25">
      <c r="A221" s="10"/>
      <c r="B221" s="13">
        <v>6210</v>
      </c>
      <c r="C221" s="14"/>
      <c r="D221" s="14"/>
      <c r="E221" s="14"/>
    </row>
    <row r="222" spans="1:5" s="7" customFormat="1" ht="15" x14ac:dyDescent="0.25">
      <c r="A222" s="10"/>
      <c r="B222" s="13">
        <v>7210</v>
      </c>
      <c r="C222" s="14"/>
      <c r="D222" s="14"/>
      <c r="E222" s="14"/>
    </row>
    <row r="223" spans="1:5" s="7" customFormat="1" ht="15" x14ac:dyDescent="0.25">
      <c r="A223" s="10"/>
      <c r="B223" s="13">
        <v>8210</v>
      </c>
      <c r="C223" s="14"/>
      <c r="D223" s="14"/>
      <c r="E223" s="14"/>
    </row>
    <row r="224" spans="1:5" s="7" customFormat="1" ht="15" x14ac:dyDescent="0.25">
      <c r="A224" s="2">
        <v>652</v>
      </c>
      <c r="B224" s="8" t="s">
        <v>43</v>
      </c>
      <c r="C224" s="17">
        <f t="shared" ref="C224" si="111">SUM(C225)</f>
        <v>0</v>
      </c>
      <c r="D224" s="17">
        <f t="shared" ref="D224:E224" si="112">SUM(D225)</f>
        <v>0</v>
      </c>
      <c r="E224" s="17">
        <f t="shared" si="112"/>
        <v>0</v>
      </c>
    </row>
    <row r="225" spans="1:5" s="7" customFormat="1" ht="15" x14ac:dyDescent="0.25">
      <c r="A225" s="10">
        <v>6526</v>
      </c>
      <c r="B225" s="11" t="s">
        <v>44</v>
      </c>
      <c r="C225" s="12">
        <f t="shared" ref="C225" si="113">SUM(C226:C231)</f>
        <v>0</v>
      </c>
      <c r="D225" s="12">
        <f t="shared" ref="D225" si="114">SUM(D226:D231)</f>
        <v>0</v>
      </c>
      <c r="E225" s="12">
        <f t="shared" ref="E225" si="115">SUM(E226:E231)</f>
        <v>0</v>
      </c>
    </row>
    <row r="226" spans="1:5" s="7" customFormat="1" ht="15" x14ac:dyDescent="0.25">
      <c r="A226" s="10"/>
      <c r="B226" s="13">
        <v>3210</v>
      </c>
      <c r="C226" s="14"/>
      <c r="D226" s="14"/>
      <c r="E226" s="14"/>
    </row>
    <row r="227" spans="1:5" s="7" customFormat="1" ht="15" x14ac:dyDescent="0.25">
      <c r="A227" s="10"/>
      <c r="B227" s="13">
        <v>4910</v>
      </c>
      <c r="C227" s="14"/>
      <c r="D227" s="14"/>
      <c r="E227" s="14"/>
    </row>
    <row r="228" spans="1:5" s="7" customFormat="1" ht="15" x14ac:dyDescent="0.25">
      <c r="A228" s="10"/>
      <c r="B228" s="13">
        <v>5410</v>
      </c>
      <c r="C228" s="14"/>
      <c r="D228" s="14"/>
      <c r="E228" s="14"/>
    </row>
    <row r="229" spans="1:5" s="7" customFormat="1" ht="15" x14ac:dyDescent="0.25">
      <c r="A229" s="10"/>
      <c r="B229" s="13">
        <v>6210</v>
      </c>
      <c r="C229" s="14"/>
      <c r="D229" s="14"/>
      <c r="E229" s="14"/>
    </row>
    <row r="230" spans="1:5" s="7" customFormat="1" ht="15" x14ac:dyDescent="0.25">
      <c r="A230" s="10"/>
      <c r="B230" s="13">
        <v>7210</v>
      </c>
      <c r="C230" s="14"/>
      <c r="D230" s="14"/>
      <c r="E230" s="14"/>
    </row>
    <row r="231" spans="1:5" s="7" customFormat="1" ht="15" x14ac:dyDescent="0.25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0</v>
      </c>
      <c r="D232" s="17">
        <f t="shared" ref="D232" si="117">SUM(D233,D240)</f>
        <v>0</v>
      </c>
      <c r="E232" s="17">
        <f t="shared" ref="E232" si="118">SUM(E233,E240)</f>
        <v>0</v>
      </c>
    </row>
    <row r="233" spans="1:5" s="7" customFormat="1" ht="15" x14ac:dyDescent="0.25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ht="15" x14ac:dyDescent="0.25">
      <c r="A234" s="10"/>
      <c r="B234" s="13">
        <v>3210</v>
      </c>
      <c r="C234" s="14"/>
      <c r="D234" s="14"/>
      <c r="E234" s="14"/>
    </row>
    <row r="235" spans="1:5" s="7" customFormat="1" ht="15" x14ac:dyDescent="0.25">
      <c r="A235" s="10"/>
      <c r="B235" s="13">
        <v>4910</v>
      </c>
      <c r="C235" s="14"/>
      <c r="D235" s="14"/>
      <c r="E235" s="14"/>
    </row>
    <row r="236" spans="1:5" s="7" customFormat="1" ht="15" x14ac:dyDescent="0.25">
      <c r="A236" s="10"/>
      <c r="B236" s="13">
        <v>5410</v>
      </c>
      <c r="C236" s="14"/>
      <c r="D236" s="14"/>
      <c r="E236" s="14"/>
    </row>
    <row r="237" spans="1:5" s="7" customFormat="1" ht="15" x14ac:dyDescent="0.25">
      <c r="A237" s="10"/>
      <c r="B237" s="13">
        <v>6210</v>
      </c>
      <c r="C237" s="14"/>
      <c r="D237" s="14"/>
      <c r="E237" s="14"/>
    </row>
    <row r="238" spans="1:5" s="7" customFormat="1" ht="15" x14ac:dyDescent="0.25">
      <c r="A238" s="10"/>
      <c r="B238" s="13">
        <v>7210</v>
      </c>
      <c r="C238" s="14"/>
      <c r="D238" s="14"/>
      <c r="E238" s="14"/>
    </row>
    <row r="239" spans="1:5" s="7" customFormat="1" ht="15" x14ac:dyDescent="0.25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0</v>
      </c>
      <c r="D240" s="12">
        <f t="shared" ref="D240" si="123">SUM(D241:D246)</f>
        <v>0</v>
      </c>
      <c r="E240" s="12">
        <f t="shared" ref="E240" si="124">SUM(E241:E246)</f>
        <v>0</v>
      </c>
    </row>
    <row r="241" spans="1:5" s="7" customFormat="1" ht="15" x14ac:dyDescent="0.25">
      <c r="A241" s="10"/>
      <c r="B241" s="13">
        <v>3210</v>
      </c>
      <c r="C241" s="14"/>
      <c r="D241" s="14"/>
      <c r="E241" s="14"/>
    </row>
    <row r="242" spans="1:5" s="7" customFormat="1" ht="15" x14ac:dyDescent="0.25">
      <c r="A242" s="10"/>
      <c r="B242" s="13">
        <v>4910</v>
      </c>
      <c r="C242" s="14"/>
      <c r="D242" s="14"/>
      <c r="E242" s="14"/>
    </row>
    <row r="243" spans="1:5" s="7" customFormat="1" ht="15" x14ac:dyDescent="0.25">
      <c r="A243" s="10"/>
      <c r="B243" s="13">
        <v>5410</v>
      </c>
      <c r="C243" s="14"/>
      <c r="D243" s="14"/>
      <c r="E243" s="14"/>
    </row>
    <row r="244" spans="1:5" s="7" customFormat="1" ht="15" x14ac:dyDescent="0.25">
      <c r="A244" s="10"/>
      <c r="B244" s="13">
        <v>6210</v>
      </c>
      <c r="C244" s="14"/>
      <c r="D244" s="14"/>
      <c r="E244" s="14"/>
    </row>
    <row r="245" spans="1:5" s="7" customFormat="1" ht="15" x14ac:dyDescent="0.25">
      <c r="A245" s="10"/>
      <c r="B245" s="13">
        <v>7210</v>
      </c>
      <c r="C245" s="14"/>
      <c r="D245" s="14"/>
      <c r="E245" s="14"/>
    </row>
    <row r="246" spans="1:5" s="7" customFormat="1" ht="15" x14ac:dyDescent="0.25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ht="15" x14ac:dyDescent="0.25">
      <c r="A249" s="10"/>
      <c r="B249" s="13">
        <v>3210</v>
      </c>
      <c r="C249" s="14"/>
      <c r="D249" s="14"/>
      <c r="E249" s="14"/>
    </row>
    <row r="250" spans="1:5" s="7" customFormat="1" ht="15" x14ac:dyDescent="0.25">
      <c r="A250" s="10"/>
      <c r="B250" s="13">
        <v>4910</v>
      </c>
      <c r="C250" s="14"/>
      <c r="D250" s="14"/>
      <c r="E250" s="14"/>
    </row>
    <row r="251" spans="1:5" s="7" customFormat="1" ht="15" x14ac:dyDescent="0.25">
      <c r="A251" s="10"/>
      <c r="B251" s="13">
        <v>5410</v>
      </c>
      <c r="C251" s="14"/>
      <c r="D251" s="14"/>
      <c r="E251" s="14"/>
    </row>
    <row r="252" spans="1:5" s="7" customFormat="1" ht="15" x14ac:dyDescent="0.25">
      <c r="A252" s="10"/>
      <c r="B252" s="13">
        <v>6210</v>
      </c>
      <c r="C252" s="14"/>
      <c r="D252" s="14"/>
      <c r="E252" s="14"/>
    </row>
    <row r="253" spans="1:5" s="7" customFormat="1" ht="15" x14ac:dyDescent="0.25">
      <c r="A253" s="10"/>
      <c r="B253" s="13">
        <v>7210</v>
      </c>
      <c r="C253" s="14"/>
      <c r="D253" s="14"/>
      <c r="E253" s="14"/>
    </row>
    <row r="254" spans="1:5" s="7" customFormat="1" ht="15" x14ac:dyDescent="0.25">
      <c r="A254" s="10"/>
      <c r="B254" s="13">
        <v>8210</v>
      </c>
      <c r="C254" s="14"/>
      <c r="D254" s="14"/>
      <c r="E254" s="14"/>
    </row>
    <row r="255" spans="1:5" s="7" customFormat="1" ht="15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ht="15" x14ac:dyDescent="0.25">
      <c r="A256" s="10"/>
      <c r="B256" s="13">
        <v>3210</v>
      </c>
      <c r="C256" s="14"/>
      <c r="D256" s="14"/>
      <c r="E256" s="14"/>
    </row>
    <row r="257" spans="1:6" s="7" customFormat="1" ht="15" x14ac:dyDescent="0.25">
      <c r="A257" s="10"/>
      <c r="B257" s="13">
        <v>4910</v>
      </c>
      <c r="C257" s="14"/>
      <c r="D257" s="14"/>
      <c r="E257" s="14"/>
    </row>
    <row r="258" spans="1:6" s="7" customFormat="1" ht="15" x14ac:dyDescent="0.25">
      <c r="A258" s="10"/>
      <c r="B258" s="13">
        <v>5410</v>
      </c>
      <c r="C258" s="14"/>
      <c r="D258" s="14"/>
      <c r="E258" s="14"/>
    </row>
    <row r="259" spans="1:6" s="7" customFormat="1" ht="15" x14ac:dyDescent="0.25">
      <c r="A259" s="10"/>
      <c r="B259" s="13">
        <v>6210</v>
      </c>
      <c r="C259" s="14"/>
      <c r="D259" s="14"/>
      <c r="E259" s="14"/>
    </row>
    <row r="260" spans="1:6" s="7" customFormat="1" ht="15" x14ac:dyDescent="0.25">
      <c r="A260" s="10"/>
      <c r="B260" s="13">
        <v>7210</v>
      </c>
      <c r="C260" s="14"/>
      <c r="D260" s="14"/>
      <c r="E260" s="14"/>
    </row>
    <row r="261" spans="1:6" s="7" customFormat="1" ht="15" x14ac:dyDescent="0.25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718315</v>
      </c>
      <c r="D262" s="17">
        <f>SUM(D263,D270)</f>
        <v>718315</v>
      </c>
      <c r="E262" s="17">
        <f>SUM(E263,E270)</f>
        <v>718315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718315</v>
      </c>
      <c r="D263" s="12">
        <f>SUM(D264:D269)</f>
        <v>718315</v>
      </c>
      <c r="E263" s="12">
        <f>SUM(E264:E269)</f>
        <v>718315</v>
      </c>
      <c r="F263" s="24"/>
    </row>
    <row r="264" spans="1:6" s="7" customFormat="1" x14ac:dyDescent="0.3">
      <c r="A264" s="10"/>
      <c r="B264" s="22">
        <v>11</v>
      </c>
      <c r="C264" s="14">
        <v>130650</v>
      </c>
      <c r="D264" s="14">
        <v>130650</v>
      </c>
      <c r="E264" s="14">
        <v>130650</v>
      </c>
    </row>
    <row r="265" spans="1:6" s="7" customFormat="1" x14ac:dyDescent="0.3">
      <c r="A265" s="10"/>
      <c r="B265" s="25">
        <v>12</v>
      </c>
      <c r="C265" s="14">
        <v>527984</v>
      </c>
      <c r="D265" s="14">
        <v>527984</v>
      </c>
      <c r="E265" s="14">
        <v>527984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600</v>
      </c>
      <c r="D266" s="14">
        <v>600</v>
      </c>
      <c r="E266" s="14">
        <v>600</v>
      </c>
      <c r="F266" s="7" t="s">
        <v>54</v>
      </c>
    </row>
    <row r="267" spans="1:6" s="7" customFormat="1" x14ac:dyDescent="0.3">
      <c r="A267" s="10"/>
      <c r="B267" s="25">
        <v>526</v>
      </c>
      <c r="C267" s="14">
        <v>49200</v>
      </c>
      <c r="D267" s="14">
        <v>49200</v>
      </c>
      <c r="E267" s="14">
        <v>49200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9881</v>
      </c>
      <c r="D269" s="14">
        <v>9881</v>
      </c>
      <c r="E269" s="14">
        <v>9881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3">
      <c r="A271" s="10"/>
      <c r="B271" s="22">
        <v>11</v>
      </c>
      <c r="C271" s="14"/>
      <c r="D271" s="14"/>
      <c r="E271" s="14"/>
    </row>
    <row r="272" spans="1:6" s="7" customFormat="1" x14ac:dyDescent="0.3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/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7341593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7341593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7341593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7341593</v>
      </c>
      <c r="D438" s="170">
        <f>D3</f>
        <v>7341593</v>
      </c>
      <c r="E438" s="170">
        <f>E3</f>
        <v>7341593</v>
      </c>
    </row>
    <row r="439" spans="1:6" s="7" customFormat="1" x14ac:dyDescent="0.3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7341593</v>
      </c>
      <c r="D442" s="171">
        <f t="shared" si="232"/>
        <v>7341593</v>
      </c>
      <c r="E442" s="171">
        <f t="shared" ref="E442" si="233">SUM(E438:E441)</f>
        <v>7341593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130650</v>
      </c>
      <c r="D446" s="173">
        <f t="shared" ref="C446:E457" si="234">SUMIF($B$5:$B$435,$B446,D$5:D$435)</f>
        <v>130650</v>
      </c>
      <c r="E446" s="173">
        <f t="shared" si="234"/>
        <v>130650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527984</v>
      </c>
      <c r="D447" s="173">
        <f t="shared" si="234"/>
        <v>527984</v>
      </c>
      <c r="E447" s="173">
        <f t="shared" si="234"/>
        <v>527984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600</v>
      </c>
      <c r="D448" s="173">
        <f t="shared" si="234"/>
        <v>600</v>
      </c>
      <c r="E448" s="173">
        <f t="shared" si="234"/>
        <v>600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49200</v>
      </c>
      <c r="D449" s="173">
        <f t="shared" si="234"/>
        <v>49200</v>
      </c>
      <c r="E449" s="173">
        <f t="shared" si="234"/>
        <v>49200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9881</v>
      </c>
      <c r="D451" s="173">
        <f t="shared" si="234"/>
        <v>9881</v>
      </c>
      <c r="E451" s="173">
        <f t="shared" si="234"/>
        <v>9881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0</v>
      </c>
      <c r="D452" s="173">
        <f t="shared" si="234"/>
        <v>0</v>
      </c>
      <c r="E452" s="173">
        <f t="shared" si="234"/>
        <v>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6623278</v>
      </c>
      <c r="D454" s="173">
        <f t="shared" si="234"/>
        <v>6623278</v>
      </c>
      <c r="E454" s="173">
        <f t="shared" si="234"/>
        <v>6623278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7341593</v>
      </c>
      <c r="D458" s="174">
        <f>SUM(D446:D457)</f>
        <v>7341593</v>
      </c>
      <c r="E458" s="174">
        <f>SUM(E446:E457)</f>
        <v>7341593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122" activePane="bottomRight" state="frozen"/>
      <selection activeCell="J13" sqref="J13"/>
      <selection pane="topRight" activeCell="J13" sqref="J13"/>
      <selection pane="bottomLeft" activeCell="J13" sqref="J13"/>
      <selection pane="bottomRight" activeCell="M1142" sqref="M1142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9.109375" customWidth="1"/>
  </cols>
  <sheetData>
    <row r="1" spans="1:15" ht="32.25" customHeight="1" x14ac:dyDescent="0.3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ht="15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ht="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7341593</v>
      </c>
      <c r="L5" s="73">
        <f t="shared" ref="L5:M5" si="4">SUM(L17,L196,L1033)</f>
        <v>7341593</v>
      </c>
      <c r="M5" s="73">
        <f t="shared" si="4"/>
        <v>7341593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130650</v>
      </c>
      <c r="L6" s="73">
        <f t="shared" si="5"/>
        <v>130650</v>
      </c>
      <c r="M6" s="73">
        <f>SUMIF($F$20:$F$1276,$G6,M$20:M$1276)</f>
        <v>130650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527984</v>
      </c>
      <c r="L7" s="73">
        <f t="shared" si="5"/>
        <v>527984</v>
      </c>
      <c r="M7" s="73">
        <f t="shared" si="5"/>
        <v>527984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0</v>
      </c>
      <c r="L8" s="73">
        <f t="shared" si="5"/>
        <v>0</v>
      </c>
      <c r="M8" s="73">
        <f t="shared" si="5"/>
        <v>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600</v>
      </c>
      <c r="L10" s="73">
        <f t="shared" si="5"/>
        <v>600</v>
      </c>
      <c r="M10" s="73">
        <f t="shared" si="5"/>
        <v>600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59081</v>
      </c>
      <c r="L11" s="73">
        <f t="shared" si="5"/>
        <v>59081</v>
      </c>
      <c r="M11" s="73">
        <f t="shared" si="5"/>
        <v>59081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6623278</v>
      </c>
      <c r="L12" s="73">
        <f t="shared" si="5"/>
        <v>6623278</v>
      </c>
      <c r="M12" s="73">
        <f t="shared" si="5"/>
        <v>6623278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9.6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527984</v>
      </c>
      <c r="L17" s="76">
        <f>SUM(L18,L31,L39,L80)</f>
        <v>527984</v>
      </c>
      <c r="M17" s="76">
        <f>SUM(M18,M31,M39,M80)</f>
        <v>527984</v>
      </c>
      <c r="N17" s="198"/>
    </row>
    <row r="18" spans="1:14" ht="39.6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.4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.4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6.4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6.4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10000</v>
      </c>
      <c r="L29" s="107">
        <v>10000</v>
      </c>
      <c r="M29" s="107">
        <v>10000</v>
      </c>
      <c r="N29" s="198">
        <v>121</v>
      </c>
    </row>
    <row r="30" spans="1:14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.6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.4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6.4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9.6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242784</v>
      </c>
      <c r="L39" s="88">
        <f>SUM(L41)</f>
        <v>242784</v>
      </c>
      <c r="M39" s="88">
        <f>SUM(M41)</f>
        <v>242784</v>
      </c>
      <c r="N39" s="201"/>
    </row>
    <row r="40" spans="1:14" ht="26.4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242784</v>
      </c>
      <c r="L40" s="85">
        <f t="shared" ref="L40" si="24">SUMIF($F41:$F79,$G40,L41:L79)</f>
        <v>242784</v>
      </c>
      <c r="M40" s="85">
        <f t="shared" ref="M40" si="25">SUMIF($F41:$F79,$G40,M41:M79)</f>
        <v>242784</v>
      </c>
      <c r="N40" s="197"/>
    </row>
    <row r="41" spans="1:14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242784</v>
      </c>
      <c r="L41" s="69">
        <f t="shared" ref="L41" si="27">SUM(L42,L71,L76)</f>
        <v>242784</v>
      </c>
      <c r="M41" s="69">
        <f t="shared" ref="M41" si="28">SUM(M42,M71,M76)</f>
        <v>242784</v>
      </c>
      <c r="N41" s="197"/>
    </row>
    <row r="42" spans="1:14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241483</v>
      </c>
      <c r="L42" s="69">
        <f>SUM(L43,L47,L53,L65,L63)</f>
        <v>241483</v>
      </c>
      <c r="M42" s="69">
        <f>SUM(M43,M47,M53,M65,M63)</f>
        <v>241483</v>
      </c>
      <c r="N42" s="198"/>
    </row>
    <row r="43" spans="1:14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32000</v>
      </c>
      <c r="L43" s="69">
        <f>SUM(L44:L46)</f>
        <v>32000</v>
      </c>
      <c r="M43" s="69">
        <f>SUM(M44:M46)</f>
        <v>32000</v>
      </c>
      <c r="N43" s="197"/>
    </row>
    <row r="44" spans="1:14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11500</v>
      </c>
      <c r="L44" s="107">
        <v>11500</v>
      </c>
      <c r="M44" s="107">
        <v>11500</v>
      </c>
      <c r="N44" s="198">
        <v>121</v>
      </c>
    </row>
    <row r="45" spans="1:14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4000</v>
      </c>
      <c r="L45" s="107">
        <v>4000</v>
      </c>
      <c r="M45" s="107">
        <v>4000</v>
      </c>
      <c r="N45" s="198">
        <v>121</v>
      </c>
    </row>
    <row r="46" spans="1:14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16500</v>
      </c>
      <c r="L46" s="107">
        <v>16500</v>
      </c>
      <c r="M46" s="107">
        <v>16500</v>
      </c>
      <c r="N46" s="198">
        <v>121</v>
      </c>
    </row>
    <row r="47" spans="1:14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87142</v>
      </c>
      <c r="L47" s="69">
        <f>SUM(L48:L52)</f>
        <v>87142</v>
      </c>
      <c r="M47" s="69">
        <f>SUM(M48:M52)</f>
        <v>87142</v>
      </c>
      <c r="N47" s="198"/>
    </row>
    <row r="48" spans="1:14" ht="26.4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45940</v>
      </c>
      <c r="L48" s="107">
        <v>45940</v>
      </c>
      <c r="M48" s="107">
        <v>45940</v>
      </c>
      <c r="N48" s="198">
        <v>121</v>
      </c>
    </row>
    <row r="49" spans="1:14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7000</v>
      </c>
      <c r="L49" s="107">
        <v>7000</v>
      </c>
      <c r="M49" s="107">
        <v>7000</v>
      </c>
      <c r="N49" s="198">
        <v>121</v>
      </c>
    </row>
    <row r="50" spans="1:14" ht="26.4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20000</v>
      </c>
      <c r="L50" s="107">
        <v>20000</v>
      </c>
      <c r="M50" s="107">
        <v>20000</v>
      </c>
      <c r="N50" s="198">
        <v>121</v>
      </c>
    </row>
    <row r="51" spans="1:14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10702</v>
      </c>
      <c r="L51" s="107">
        <v>10702</v>
      </c>
      <c r="M51" s="107">
        <v>10702</v>
      </c>
      <c r="N51" s="198">
        <v>121</v>
      </c>
    </row>
    <row r="52" spans="1:14" ht="26.4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3500</v>
      </c>
      <c r="L52" s="107">
        <v>3500</v>
      </c>
      <c r="M52" s="107">
        <v>3500</v>
      </c>
      <c r="N52" s="198">
        <v>121</v>
      </c>
    </row>
    <row r="53" spans="1:14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97100</v>
      </c>
      <c r="L53" s="69">
        <f>SUM(L54:L62)</f>
        <v>97100</v>
      </c>
      <c r="M53" s="69">
        <f>SUM(M54:M62)</f>
        <v>97100</v>
      </c>
      <c r="N53" s="197"/>
    </row>
    <row r="54" spans="1:14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20500</v>
      </c>
      <c r="L54" s="107">
        <v>20500</v>
      </c>
      <c r="M54" s="107">
        <v>20500</v>
      </c>
      <c r="N54" s="198">
        <v>121</v>
      </c>
    </row>
    <row r="55" spans="1:14" ht="26.4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</v>
      </c>
      <c r="L55" s="107">
        <v>100</v>
      </c>
      <c r="M55" s="107">
        <v>100</v>
      </c>
      <c r="N55" s="198">
        <v>121</v>
      </c>
    </row>
    <row r="56" spans="1:14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3500</v>
      </c>
      <c r="L56" s="107">
        <v>3500</v>
      </c>
      <c r="M56" s="107">
        <v>3500</v>
      </c>
      <c r="N56" s="198">
        <v>121</v>
      </c>
    </row>
    <row r="57" spans="1:14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30000</v>
      </c>
      <c r="L57" s="107">
        <v>30000</v>
      </c>
      <c r="M57" s="107">
        <v>30000</v>
      </c>
      <c r="N57" s="198">
        <v>121</v>
      </c>
    </row>
    <row r="58" spans="1:14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0</v>
      </c>
      <c r="L58" s="107"/>
      <c r="M58" s="107"/>
      <c r="N58" s="198">
        <v>121</v>
      </c>
    </row>
    <row r="59" spans="1:14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9000</v>
      </c>
      <c r="L59" s="107">
        <v>9000</v>
      </c>
      <c r="M59" s="107">
        <v>9000</v>
      </c>
      <c r="N59" s="198">
        <v>121</v>
      </c>
    </row>
    <row r="60" spans="1:14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15000</v>
      </c>
      <c r="L60" s="107">
        <v>15000</v>
      </c>
      <c r="M60" s="107">
        <v>15000</v>
      </c>
      <c r="N60" s="198">
        <v>121</v>
      </c>
    </row>
    <row r="61" spans="1:14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12000</v>
      </c>
      <c r="L61" s="107">
        <v>12000</v>
      </c>
      <c r="M61" s="107">
        <v>12000</v>
      </c>
      <c r="N61" s="198">
        <v>121</v>
      </c>
    </row>
    <row r="62" spans="1:14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7000</v>
      </c>
      <c r="L62" s="107">
        <v>7000</v>
      </c>
      <c r="M62" s="107">
        <v>7000</v>
      </c>
      <c r="N62" s="198">
        <v>121</v>
      </c>
    </row>
    <row r="63" spans="1:14" ht="26.4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200</v>
      </c>
      <c r="L63" s="69">
        <f>SUM(L64)</f>
        <v>200</v>
      </c>
      <c r="M63" s="69">
        <f>SUM(M64)</f>
        <v>200</v>
      </c>
      <c r="N63" s="197"/>
    </row>
    <row r="64" spans="1:14" ht="26.4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200</v>
      </c>
      <c r="L64" s="107">
        <v>200</v>
      </c>
      <c r="M64" s="107">
        <v>200</v>
      </c>
      <c r="N64" s="198">
        <v>121</v>
      </c>
    </row>
    <row r="65" spans="1:14" ht="26.4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25041</v>
      </c>
      <c r="L65" s="69">
        <f>SUM(L66:L70)</f>
        <v>25041</v>
      </c>
      <c r="M65" s="69">
        <f>SUM(M66:M70)</f>
        <v>25041</v>
      </c>
      <c r="N65" s="198"/>
    </row>
    <row r="66" spans="1:14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6000</v>
      </c>
      <c r="L67" s="107">
        <v>6000</v>
      </c>
      <c r="M67" s="107">
        <v>6000</v>
      </c>
      <c r="N67" s="198">
        <v>121</v>
      </c>
    </row>
    <row r="68" spans="1:14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1500</v>
      </c>
      <c r="L68" s="107">
        <v>1500</v>
      </c>
      <c r="M68" s="107">
        <v>1500</v>
      </c>
      <c r="N68" s="198">
        <v>121</v>
      </c>
    </row>
    <row r="69" spans="1:14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5500</v>
      </c>
      <c r="L69" s="107">
        <v>5500</v>
      </c>
      <c r="M69" s="107">
        <v>5500</v>
      </c>
      <c r="N69" s="198">
        <v>121</v>
      </c>
    </row>
    <row r="70" spans="1:14" ht="26.4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12041</v>
      </c>
      <c r="L70" s="107">
        <v>12041</v>
      </c>
      <c r="M70" s="107">
        <v>12041</v>
      </c>
      <c r="N70" s="198">
        <v>121</v>
      </c>
    </row>
    <row r="71" spans="1:14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301</v>
      </c>
      <c r="L71" s="69">
        <f>SUM(L72)</f>
        <v>301</v>
      </c>
      <c r="M71" s="69">
        <f>SUM(M72)</f>
        <v>301</v>
      </c>
      <c r="N71" s="197"/>
    </row>
    <row r="72" spans="1:14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301</v>
      </c>
      <c r="L72" s="69">
        <f>SUM(L73:L75)</f>
        <v>301</v>
      </c>
      <c r="M72" s="69">
        <f>SUM(M73:M75)</f>
        <v>301</v>
      </c>
      <c r="N72" s="197"/>
    </row>
    <row r="73" spans="1:14" ht="26.4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200</v>
      </c>
      <c r="L73" s="107">
        <v>200</v>
      </c>
      <c r="M73" s="107">
        <v>200</v>
      </c>
      <c r="N73" s="198">
        <v>121</v>
      </c>
    </row>
    <row r="74" spans="1:14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100</v>
      </c>
      <c r="L74" s="107">
        <v>100</v>
      </c>
      <c r="M74" s="107">
        <v>100</v>
      </c>
      <c r="N74" s="198">
        <v>121</v>
      </c>
    </row>
    <row r="75" spans="1:14" ht="26.4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1</v>
      </c>
      <c r="L75" s="107">
        <v>1</v>
      </c>
      <c r="M75" s="107">
        <v>1</v>
      </c>
      <c r="N75" s="198">
        <v>121</v>
      </c>
    </row>
    <row r="76" spans="1:14" ht="26.4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1000</v>
      </c>
      <c r="L76" s="69">
        <f>SUM(L77)</f>
        <v>1000</v>
      </c>
      <c r="M76" s="69">
        <f>SUM(M77)</f>
        <v>1000</v>
      </c>
      <c r="N76" s="197"/>
    </row>
    <row r="77" spans="1:14" ht="26.4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1000</v>
      </c>
      <c r="L77" s="69">
        <f t="shared" ref="L77:M77" si="30">SUM(L78)</f>
        <v>1000</v>
      </c>
      <c r="M77" s="69">
        <f t="shared" si="30"/>
        <v>1000</v>
      </c>
      <c r="N77" s="197"/>
    </row>
    <row r="78" spans="1:14" ht="26.4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1000</v>
      </c>
      <c r="L78" s="107">
        <v>1000</v>
      </c>
      <c r="M78" s="107">
        <v>1000</v>
      </c>
      <c r="N78" s="198">
        <v>121</v>
      </c>
    </row>
    <row r="79" spans="1:14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.6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270200</v>
      </c>
      <c r="L80" s="88">
        <f>SUM(L82)</f>
        <v>270200</v>
      </c>
      <c r="M80" s="88">
        <f>SUM(M82)</f>
        <v>270200</v>
      </c>
      <c r="N80" s="201"/>
    </row>
    <row r="81" spans="1:14" ht="26.4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270200</v>
      </c>
      <c r="L81" s="85">
        <f t="shared" ref="L81" si="36">SUMIF($F82:$F98,$G81,L82:L98)</f>
        <v>270200</v>
      </c>
      <c r="M81" s="85">
        <f t="shared" ref="M81" si="37">SUMIF($F82:$F98,$G81,M82:M98)</f>
        <v>270200</v>
      </c>
      <c r="N81" s="197"/>
    </row>
    <row r="82" spans="1:14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270200</v>
      </c>
      <c r="L82" s="69">
        <f t="shared" ref="L82:M82" si="39">SUM(L83)</f>
        <v>270200</v>
      </c>
      <c r="M82" s="69">
        <f t="shared" si="39"/>
        <v>270200</v>
      </c>
      <c r="N82" s="197"/>
    </row>
    <row r="83" spans="1:14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270200</v>
      </c>
      <c r="L83" s="69">
        <f>SUM(L84,L88,L96)</f>
        <v>270200</v>
      </c>
      <c r="M83" s="69">
        <f>SUM(M84,M88,M96)</f>
        <v>270200</v>
      </c>
      <c r="N83" s="198"/>
    </row>
    <row r="84" spans="1:14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162000</v>
      </c>
      <c r="L84" s="69">
        <f>SUM(L85:L87)</f>
        <v>162000</v>
      </c>
      <c r="M84" s="69">
        <f>SUM(M85:M87)</f>
        <v>162000</v>
      </c>
      <c r="N84" s="198"/>
    </row>
    <row r="85" spans="1:14" ht="26.4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152000</v>
      </c>
      <c r="L86" s="107">
        <v>152000</v>
      </c>
      <c r="M86" s="107">
        <v>152000</v>
      </c>
      <c r="N86" s="198">
        <v>121</v>
      </c>
    </row>
    <row r="87" spans="1:14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108200</v>
      </c>
      <c r="L88" s="69">
        <f>SUM(L89:L95)</f>
        <v>108200</v>
      </c>
      <c r="M88" s="69">
        <f>SUM(M89:M95)</f>
        <v>108200</v>
      </c>
      <c r="N88" s="197"/>
    </row>
    <row r="89" spans="1:14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6.4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80000</v>
      </c>
      <c r="L90" s="107">
        <v>80000</v>
      </c>
      <c r="M90" s="107">
        <v>80000</v>
      </c>
      <c r="N90" s="198">
        <v>121</v>
      </c>
    </row>
    <row r="91" spans="1:14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12700</v>
      </c>
      <c r="L91" s="107">
        <v>12700</v>
      </c>
      <c r="M91" s="107">
        <v>12700</v>
      </c>
      <c r="N91" s="198">
        <v>121</v>
      </c>
    </row>
    <row r="92" spans="1:14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15500</v>
      </c>
      <c r="L93" s="107">
        <v>15500</v>
      </c>
      <c r="M93" s="107">
        <v>15500</v>
      </c>
      <c r="N93" s="198">
        <v>121</v>
      </c>
    </row>
    <row r="94" spans="1:14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6.4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6623278</v>
      </c>
      <c r="L196" s="76">
        <f>SUM(L197,L570)</f>
        <v>6623278</v>
      </c>
      <c r="M196" s="76">
        <f>SUM(M197,M570)</f>
        <v>6623278</v>
      </c>
      <c r="N196" s="197"/>
    </row>
    <row r="197" spans="1:14" ht="26.4" x14ac:dyDescent="0.3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6623278</v>
      </c>
      <c r="L197" s="78">
        <f t="shared" ref="L197" si="79">SUM(L204,L476)</f>
        <v>6623278</v>
      </c>
      <c r="M197" s="78">
        <f t="shared" ref="M197" si="80">SUM(M204,M476)</f>
        <v>6623278</v>
      </c>
      <c r="N197" s="197"/>
    </row>
    <row r="198" spans="1:14" ht="26.4" x14ac:dyDescent="0.3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6.4" x14ac:dyDescent="0.3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6623278</v>
      </c>
      <c r="L200" s="85">
        <f>SUMIF($F204:$F569,$G200,L204:L569)</f>
        <v>6623278</v>
      </c>
      <c r="M200" s="85">
        <f>SUMIF($F204:$F569,$G200,M204:M569)</f>
        <v>6623278</v>
      </c>
      <c r="N200" s="197"/>
    </row>
    <row r="201" spans="1:14" ht="26.4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2.8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6.4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6468278</v>
      </c>
      <c r="L204" s="69">
        <f t="shared" ref="L204" si="88">SUM(L205,L245,L413,L439,L454,L468)</f>
        <v>6468278</v>
      </c>
      <c r="M204" s="69">
        <f t="shared" ref="M204" si="89">SUM(M205,M245,M413,M439,M454,M468)</f>
        <v>6468278</v>
      </c>
      <c r="N204" s="198"/>
    </row>
    <row r="205" spans="1:14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5936778</v>
      </c>
      <c r="L205" s="69">
        <f>SUM(L206,L225,L232)</f>
        <v>5936778</v>
      </c>
      <c r="M205" s="69">
        <f>SUM(M206,M225,M232)</f>
        <v>5936778</v>
      </c>
      <c r="N205" s="197"/>
    </row>
    <row r="206" spans="1:14" x14ac:dyDescent="0.3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4851400</v>
      </c>
      <c r="L206" s="69">
        <f>SUM(L207:L224)</f>
        <v>4851400</v>
      </c>
      <c r="M206" s="69">
        <f>SUM(M207:M224)</f>
        <v>4851400</v>
      </c>
      <c r="N206" s="197"/>
    </row>
    <row r="207" spans="1:14" x14ac:dyDescent="0.3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3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4822000</v>
      </c>
      <c r="L209" s="107">
        <v>4822000</v>
      </c>
      <c r="M209" s="107">
        <v>4822000</v>
      </c>
      <c r="N209" s="197">
        <v>5410</v>
      </c>
    </row>
    <row r="210" spans="1:14" x14ac:dyDescent="0.3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3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3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3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3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29400</v>
      </c>
      <c r="L215" s="107">
        <v>29400</v>
      </c>
      <c r="M215" s="107">
        <v>29400</v>
      </c>
      <c r="N215" s="197">
        <v>5410</v>
      </c>
    </row>
    <row r="216" spans="1:14" x14ac:dyDescent="0.3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3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3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3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3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3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3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3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3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236586</v>
      </c>
      <c r="L225" s="69">
        <f>SUM(L226:L231)</f>
        <v>236586</v>
      </c>
      <c r="M225" s="69">
        <f>SUM(M226:M231)</f>
        <v>236586</v>
      </c>
      <c r="N225" s="197"/>
    </row>
    <row r="226" spans="1:14" x14ac:dyDescent="0.3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3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236586</v>
      </c>
      <c r="L228" s="107">
        <v>236586</v>
      </c>
      <c r="M228" s="107">
        <v>236586</v>
      </c>
      <c r="N228" s="197">
        <v>5410</v>
      </c>
    </row>
    <row r="229" spans="1:14" x14ac:dyDescent="0.3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3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3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3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848792</v>
      </c>
      <c r="L232" s="69">
        <f t="shared" ref="L232" si="97">SUM(L233:L244)</f>
        <v>848792</v>
      </c>
      <c r="M232" s="69">
        <f t="shared" ref="M232" si="98">SUM(M233:M244)</f>
        <v>848792</v>
      </c>
      <c r="N232" s="197"/>
    </row>
    <row r="233" spans="1:14" ht="15" customHeight="1" x14ac:dyDescent="0.3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3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848792</v>
      </c>
      <c r="L235" s="107">
        <v>848792</v>
      </c>
      <c r="M235" s="107">
        <v>848792</v>
      </c>
      <c r="N235" s="197">
        <v>5410</v>
      </c>
    </row>
    <row r="236" spans="1:14" x14ac:dyDescent="0.3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3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3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3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3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/>
      <c r="L241" s="107"/>
      <c r="M241" s="107"/>
      <c r="N241" s="197">
        <v>5410</v>
      </c>
    </row>
    <row r="242" spans="1:14" x14ac:dyDescent="0.3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3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3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3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486500</v>
      </c>
      <c r="L245" s="69">
        <f>SUM(L246,L271,L308,L370,L363)</f>
        <v>486500</v>
      </c>
      <c r="M245" s="69">
        <f>SUM(M246,M271,M308,M370,M363)</f>
        <v>486500</v>
      </c>
      <c r="N245" s="197"/>
    </row>
    <row r="246" spans="1:14" x14ac:dyDescent="0.3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305000</v>
      </c>
      <c r="L246" s="69">
        <f>SUM(L247:L270)</f>
        <v>305000</v>
      </c>
      <c r="M246" s="69">
        <f>SUM(M247:M270)</f>
        <v>305000</v>
      </c>
      <c r="N246" s="197"/>
    </row>
    <row r="247" spans="1:14" x14ac:dyDescent="0.3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3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3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3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3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3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3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3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295000</v>
      </c>
      <c r="L255" s="107">
        <v>295000</v>
      </c>
      <c r="M255" s="107">
        <v>295000</v>
      </c>
      <c r="N255" s="197">
        <v>5410</v>
      </c>
    </row>
    <row r="256" spans="1:14" x14ac:dyDescent="0.3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3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3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3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3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3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>
        <v>5000</v>
      </c>
      <c r="L261" s="107">
        <v>5000</v>
      </c>
      <c r="M261" s="107">
        <v>5000</v>
      </c>
      <c r="N261" s="197">
        <v>5410</v>
      </c>
    </row>
    <row r="262" spans="1:14" x14ac:dyDescent="0.3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3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3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3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3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3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>
        <v>5000</v>
      </c>
      <c r="L267" s="107">
        <v>5000</v>
      </c>
      <c r="M267" s="107">
        <v>5000</v>
      </c>
      <c r="N267" s="197">
        <v>5410</v>
      </c>
    </row>
    <row r="268" spans="1:14" x14ac:dyDescent="0.3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3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3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3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55000</v>
      </c>
      <c r="L271" s="69">
        <f>SUM(L272:L307)</f>
        <v>55000</v>
      </c>
      <c r="M271" s="69">
        <f>SUM(M272:M307)</f>
        <v>55000</v>
      </c>
      <c r="N271" s="197"/>
    </row>
    <row r="272" spans="1:14" ht="15" customHeight="1" x14ac:dyDescent="0.3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3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3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3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3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3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3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3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3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45000</v>
      </c>
      <c r="L280" s="107">
        <v>45000</v>
      </c>
      <c r="M280" s="107">
        <v>45000</v>
      </c>
      <c r="N280" s="197">
        <v>5410</v>
      </c>
    </row>
    <row r="281" spans="1:14" x14ac:dyDescent="0.3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3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3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3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3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3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3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3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3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3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3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3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3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3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3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3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3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3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10000</v>
      </c>
      <c r="L298" s="107">
        <v>10000</v>
      </c>
      <c r="M298" s="107">
        <v>10000</v>
      </c>
      <c r="N298" s="197">
        <v>5410</v>
      </c>
    </row>
    <row r="299" spans="1:14" x14ac:dyDescent="0.3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3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3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3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3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3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3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3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3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3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64000</v>
      </c>
      <c r="L308" s="69">
        <f>SUM(L309:L362)</f>
        <v>64000</v>
      </c>
      <c r="M308" s="69">
        <f>SUM(M309:M362)</f>
        <v>64000</v>
      </c>
      <c r="N308" s="197"/>
    </row>
    <row r="309" spans="1:14" x14ac:dyDescent="0.3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3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3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3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3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3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3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3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3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>
        <v>45000</v>
      </c>
      <c r="L317" s="107">
        <v>45000</v>
      </c>
      <c r="M317" s="107">
        <v>45000</v>
      </c>
      <c r="N317" s="197">
        <v>5410</v>
      </c>
    </row>
    <row r="318" spans="1:14" x14ac:dyDescent="0.3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3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3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3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3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3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3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3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3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3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3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3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3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3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3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3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3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3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3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3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3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3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3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3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3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3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3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3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3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3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9000</v>
      </c>
      <c r="L347" s="107">
        <v>9000</v>
      </c>
      <c r="M347" s="107">
        <v>9000</v>
      </c>
      <c r="N347" s="197">
        <v>5410</v>
      </c>
    </row>
    <row r="348" spans="1:14" x14ac:dyDescent="0.3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3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3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3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3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3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>
        <v>5000</v>
      </c>
      <c r="L353" s="107">
        <v>5000</v>
      </c>
      <c r="M353" s="107">
        <v>5000</v>
      </c>
      <c r="N353" s="197">
        <v>5410</v>
      </c>
    </row>
    <row r="354" spans="1:14" x14ac:dyDescent="0.3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3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3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3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3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3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>
        <v>5000</v>
      </c>
      <c r="L359" s="107">
        <v>5000</v>
      </c>
      <c r="M359" s="107">
        <v>5000</v>
      </c>
      <c r="N359" s="197">
        <v>5410</v>
      </c>
    </row>
    <row r="360" spans="1:14" x14ac:dyDescent="0.3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3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3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6.4" x14ac:dyDescent="0.3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5000</v>
      </c>
      <c r="L363" s="69">
        <f t="shared" ref="L363" si="109">SUM(L364:L369)</f>
        <v>5000</v>
      </c>
      <c r="M363" s="69">
        <f t="shared" ref="M363" si="110">SUM(M364:M369)</f>
        <v>5000</v>
      </c>
      <c r="N363" s="197"/>
    </row>
    <row r="364" spans="1:14" ht="15" customHeight="1" x14ac:dyDescent="0.3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3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>
        <v>5000</v>
      </c>
      <c r="L366" s="107">
        <v>5000</v>
      </c>
      <c r="M366" s="107">
        <v>5000</v>
      </c>
      <c r="N366" s="197">
        <v>5410</v>
      </c>
    </row>
    <row r="367" spans="1:14" x14ac:dyDescent="0.3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3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3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6.4" x14ac:dyDescent="0.3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57500</v>
      </c>
      <c r="L370" s="69">
        <f t="shared" ref="L370" si="112">SUM(L371:L412)</f>
        <v>57500</v>
      </c>
      <c r="M370" s="69">
        <f t="shared" ref="M370" si="113">SUM(M371:M412)</f>
        <v>57500</v>
      </c>
      <c r="N370" s="197"/>
    </row>
    <row r="371" spans="1:14" ht="15" customHeight="1" x14ac:dyDescent="0.3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3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3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3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3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3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3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>
        <v>6500</v>
      </c>
      <c r="L379" s="107">
        <v>6500</v>
      </c>
      <c r="M379" s="107">
        <v>6500</v>
      </c>
      <c r="N379" s="197">
        <v>5410</v>
      </c>
    </row>
    <row r="380" spans="1:14" x14ac:dyDescent="0.3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3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3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3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3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3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>
        <v>2000</v>
      </c>
      <c r="L385" s="107">
        <v>2000</v>
      </c>
      <c r="M385" s="107">
        <v>2000</v>
      </c>
      <c r="N385" s="197">
        <v>5410</v>
      </c>
    </row>
    <row r="386" spans="1:14" x14ac:dyDescent="0.3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3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3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3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3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3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3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3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3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3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3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3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10000</v>
      </c>
      <c r="L397" s="107">
        <v>10000</v>
      </c>
      <c r="M397" s="107">
        <v>10000</v>
      </c>
      <c r="N397" s="197">
        <v>5410</v>
      </c>
    </row>
    <row r="398" spans="1:14" x14ac:dyDescent="0.3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3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3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3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3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39000</v>
      </c>
      <c r="L403" s="107">
        <v>39000</v>
      </c>
      <c r="M403" s="107">
        <v>39000</v>
      </c>
      <c r="N403" s="197">
        <v>5410</v>
      </c>
    </row>
    <row r="404" spans="1:14" x14ac:dyDescent="0.3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3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3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3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/>
      <c r="L407" s="107"/>
      <c r="M407" s="107"/>
      <c r="N407" s="197">
        <v>3210</v>
      </c>
    </row>
    <row r="408" spans="1:14" x14ac:dyDescent="0.3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3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3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3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3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3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15000</v>
      </c>
      <c r="L413" s="69">
        <f>SUM(L414)</f>
        <v>15000</v>
      </c>
      <c r="M413" s="69">
        <f>SUM(M414)</f>
        <v>15000</v>
      </c>
      <c r="N413" s="197"/>
    </row>
    <row r="414" spans="1:14" x14ac:dyDescent="0.3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15000</v>
      </c>
      <c r="L414" s="69">
        <f t="shared" ref="L414" si="119">SUM(L415:L438)</f>
        <v>15000</v>
      </c>
      <c r="M414" s="69">
        <f t="shared" ref="M414" si="120">SUM(M415:M438)</f>
        <v>15000</v>
      </c>
      <c r="N414" s="197"/>
    </row>
    <row r="415" spans="1:14" ht="15" customHeight="1" x14ac:dyDescent="0.3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3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3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3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3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3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3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3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3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3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3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3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3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3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15000</v>
      </c>
      <c r="L429" s="107">
        <v>15000</v>
      </c>
      <c r="M429" s="107">
        <v>15000</v>
      </c>
      <c r="N429" s="197">
        <v>5410</v>
      </c>
    </row>
    <row r="430" spans="1:14" x14ac:dyDescent="0.3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3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3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3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3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3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3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3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3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6.4" x14ac:dyDescent="0.3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6.4" x14ac:dyDescent="0.3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3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3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3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3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3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6.4" x14ac:dyDescent="0.3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3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3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3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3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3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6.4" x14ac:dyDescent="0.3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30000</v>
      </c>
      <c r="L454" s="69">
        <f>SUM(L455)</f>
        <v>30000</v>
      </c>
      <c r="M454" s="69">
        <f>SUM(M455)</f>
        <v>30000</v>
      </c>
      <c r="N454" s="197"/>
    </row>
    <row r="455" spans="1:14" ht="26.4" x14ac:dyDescent="0.3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30000</v>
      </c>
      <c r="L455" s="69">
        <f t="shared" ref="L455" si="133">SUM(L456:L467)</f>
        <v>30000</v>
      </c>
      <c r="M455" s="69">
        <f t="shared" ref="M455" si="134">SUM(M456:M467)</f>
        <v>30000</v>
      </c>
      <c r="N455" s="197"/>
    </row>
    <row r="456" spans="1:14" ht="15" customHeight="1" x14ac:dyDescent="0.3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3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3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3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3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3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3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>
        <v>30000</v>
      </c>
      <c r="L464" s="107">
        <v>30000</v>
      </c>
      <c r="M464" s="107">
        <v>30000</v>
      </c>
      <c r="N464" s="197">
        <v>5410</v>
      </c>
    </row>
    <row r="465" spans="1:14" x14ac:dyDescent="0.3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3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3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3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3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3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3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3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3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6.4" x14ac:dyDescent="0.3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155000</v>
      </c>
      <c r="L476" s="69">
        <f>SUM(L477,L485)</f>
        <v>155000</v>
      </c>
      <c r="M476" s="69">
        <f>SUM(M477,M485)</f>
        <v>155000</v>
      </c>
      <c r="N476" s="197"/>
    </row>
    <row r="477" spans="1:14" ht="26.4" x14ac:dyDescent="0.3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3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3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3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3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3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6.4" x14ac:dyDescent="0.3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155000</v>
      </c>
      <c r="L485" s="69">
        <f t="shared" ref="L485" si="146">SUM(L486,L499,L542,L549,L562)</f>
        <v>155000</v>
      </c>
      <c r="M485" s="69">
        <f t="shared" ref="M485" si="147">SUM(M486,M499,M542,M549,M562)</f>
        <v>155000</v>
      </c>
      <c r="N485" s="197"/>
    </row>
    <row r="486" spans="1:14" x14ac:dyDescent="0.3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3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3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3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3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3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3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3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3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3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3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3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70000</v>
      </c>
      <c r="L499" s="69">
        <f t="shared" ref="L499" si="152">SUM(L500:L541)</f>
        <v>70000</v>
      </c>
      <c r="M499" s="69">
        <f t="shared" ref="M499" si="153">SUM(M500:M541)</f>
        <v>70000</v>
      </c>
      <c r="N499" s="197"/>
    </row>
    <row r="500" spans="1:14" x14ac:dyDescent="0.3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/>
      <c r="L500" s="107"/>
      <c r="M500" s="107"/>
      <c r="N500" s="197">
        <v>3210</v>
      </c>
    </row>
    <row r="501" spans="1:14" x14ac:dyDescent="0.3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3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20000</v>
      </c>
      <c r="L502" s="107">
        <v>20000</v>
      </c>
      <c r="M502" s="107">
        <v>20000</v>
      </c>
      <c r="N502" s="197">
        <v>5410</v>
      </c>
    </row>
    <row r="503" spans="1:14" x14ac:dyDescent="0.3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3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3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3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3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3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>
        <v>10000</v>
      </c>
      <c r="L508" s="107">
        <v>10000</v>
      </c>
      <c r="M508" s="107">
        <v>10000</v>
      </c>
      <c r="N508" s="197">
        <v>5410</v>
      </c>
    </row>
    <row r="509" spans="1:14" x14ac:dyDescent="0.3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3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3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3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3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3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>
        <v>5000</v>
      </c>
      <c r="L514" s="107">
        <v>5000</v>
      </c>
      <c r="M514" s="107">
        <v>5000</v>
      </c>
      <c r="N514" s="197">
        <v>5410</v>
      </c>
    </row>
    <row r="515" spans="1:14" x14ac:dyDescent="0.3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3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3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3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3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3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3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3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3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3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3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>
        <v>10000</v>
      </c>
      <c r="L526" s="107">
        <v>10000</v>
      </c>
      <c r="M526" s="107">
        <v>10000</v>
      </c>
      <c r="N526" s="197">
        <v>5410</v>
      </c>
    </row>
    <row r="527" spans="1:14" x14ac:dyDescent="0.3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3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3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3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3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3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25000</v>
      </c>
      <c r="L532" s="107">
        <v>25000</v>
      </c>
      <c r="M532" s="107">
        <v>25000</v>
      </c>
      <c r="N532" s="197">
        <v>5410</v>
      </c>
    </row>
    <row r="533" spans="1:14" x14ac:dyDescent="0.3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3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3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3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3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3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3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3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3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3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3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3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3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3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3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6.4" x14ac:dyDescent="0.3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85000</v>
      </c>
      <c r="L549" s="69">
        <f t="shared" ref="L549" si="165">SUM(L550:L561)</f>
        <v>85000</v>
      </c>
      <c r="M549" s="69">
        <f t="shared" ref="M549" si="166">SUM(M550:M561)</f>
        <v>85000</v>
      </c>
      <c r="N549" s="197"/>
    </row>
    <row r="550" spans="1:14" x14ac:dyDescent="0.3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/>
      <c r="L550" s="107"/>
      <c r="M550" s="107"/>
      <c r="N550" s="197">
        <v>3210</v>
      </c>
    </row>
    <row r="551" spans="1:14" x14ac:dyDescent="0.3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3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85000</v>
      </c>
      <c r="L552" s="107">
        <v>85000</v>
      </c>
      <c r="M552" s="107">
        <v>85000</v>
      </c>
      <c r="N552" s="197">
        <v>5410</v>
      </c>
    </row>
    <row r="553" spans="1:14" x14ac:dyDescent="0.3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3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3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3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3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3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3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3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3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3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3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3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3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3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3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190331</v>
      </c>
      <c r="L1033" s="76">
        <f t="shared" ref="L1033" si="305">SUM(L1034,L1054,L1068,L1087,L1094,L1101,L1217,L1149,L1166,L1186,L1193,L1267,L1237,L1256,L1200,L1125)</f>
        <v>190331</v>
      </c>
      <c r="M1033" s="76">
        <f t="shared" ref="M1033" si="306">SUM(M1034,M1054,M1068,M1087,M1094,M1101,M1217,M1149,M1166,M1186,M1193,M1267,M1237,M1256,M1200,M1125)</f>
        <v>190331</v>
      </c>
      <c r="N1033" s="198"/>
    </row>
    <row r="1034" spans="1:14" ht="26.4" x14ac:dyDescent="0.3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3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3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6.4" x14ac:dyDescent="0.3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3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3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650</v>
      </c>
      <c r="L1087" s="78">
        <f>SUM(L1089)</f>
        <v>650</v>
      </c>
      <c r="M1087" s="78">
        <f>SUM(M1089)</f>
        <v>650</v>
      </c>
      <c r="N1087" s="197"/>
    </row>
    <row r="1088" spans="1:14" ht="26.4" x14ac:dyDescent="0.3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650</v>
      </c>
      <c r="L1088" s="85">
        <f t="shared" ref="L1088" si="324">SUMIF($F1089:$F1093,$G1088,L1089:L1093)</f>
        <v>650</v>
      </c>
      <c r="M1088" s="85">
        <f t="shared" ref="M1088" si="325">SUMIF($F1089:$F1093,$G1088,M1089:M1093)</f>
        <v>650</v>
      </c>
      <c r="N1088" s="197"/>
    </row>
    <row r="1089" spans="1:14" ht="26.4" x14ac:dyDescent="0.3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650</v>
      </c>
      <c r="L1089" s="69">
        <f t="shared" ref="L1089:M1091" si="327">SUM(L1090)</f>
        <v>650</v>
      </c>
      <c r="M1089" s="69">
        <f t="shared" si="327"/>
        <v>650</v>
      </c>
      <c r="N1089" s="198"/>
    </row>
    <row r="1090" spans="1:14" ht="26.4" x14ac:dyDescent="0.3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650</v>
      </c>
      <c r="L1090" s="69">
        <f t="shared" si="327"/>
        <v>650</v>
      </c>
      <c r="M1090" s="69">
        <f t="shared" si="327"/>
        <v>650</v>
      </c>
      <c r="N1090" s="197"/>
    </row>
    <row r="1091" spans="1:14" ht="26.4" x14ac:dyDescent="0.3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650</v>
      </c>
      <c r="L1091" s="69">
        <f t="shared" si="327"/>
        <v>650</v>
      </c>
      <c r="M1091" s="69">
        <f t="shared" si="327"/>
        <v>650</v>
      </c>
      <c r="N1091" s="197"/>
    </row>
    <row r="1092" spans="1:14" x14ac:dyDescent="0.3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650</v>
      </c>
      <c r="L1092" s="107">
        <v>650</v>
      </c>
      <c r="M1092" s="107">
        <v>650</v>
      </c>
      <c r="N1092" s="197">
        <v>111</v>
      </c>
    </row>
    <row r="1093" spans="1:14" x14ac:dyDescent="0.3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130000</v>
      </c>
      <c r="L1094" s="78">
        <f>SUM(L1096)</f>
        <v>130000</v>
      </c>
      <c r="M1094" s="78">
        <f>SUM(M1096)</f>
        <v>130000</v>
      </c>
      <c r="N1094" s="197"/>
    </row>
    <row r="1095" spans="1:14" ht="26.4" x14ac:dyDescent="0.3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130000</v>
      </c>
      <c r="L1095" s="85">
        <f t="shared" ref="L1095" si="329">SUMIF($F1096:$F1100,$G1095,L1096:L1100)</f>
        <v>130000</v>
      </c>
      <c r="M1095" s="85">
        <f t="shared" ref="M1095" si="330">SUMIF($F1096:$F1100,$G1095,M1096:M1100)</f>
        <v>130000</v>
      </c>
      <c r="N1095" s="197"/>
    </row>
    <row r="1096" spans="1:14" x14ac:dyDescent="0.3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130000</v>
      </c>
      <c r="L1096" s="69">
        <f t="shared" ref="L1096:M1098" si="332">SUM(L1097)</f>
        <v>130000</v>
      </c>
      <c r="M1096" s="69">
        <f t="shared" si="332"/>
        <v>130000</v>
      </c>
      <c r="N1096" s="197"/>
    </row>
    <row r="1097" spans="1:14" x14ac:dyDescent="0.3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130000</v>
      </c>
      <c r="L1097" s="69">
        <f t="shared" si="332"/>
        <v>130000</v>
      </c>
      <c r="M1097" s="69">
        <f t="shared" si="332"/>
        <v>130000</v>
      </c>
      <c r="N1097" s="197"/>
    </row>
    <row r="1098" spans="1:14" x14ac:dyDescent="0.3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130000</v>
      </c>
      <c r="L1098" s="69">
        <f t="shared" si="332"/>
        <v>130000</v>
      </c>
      <c r="M1098" s="69">
        <f t="shared" si="332"/>
        <v>130000</v>
      </c>
      <c r="N1098" s="197"/>
    </row>
    <row r="1099" spans="1:14" x14ac:dyDescent="0.3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130000</v>
      </c>
      <c r="L1099" s="107">
        <v>130000</v>
      </c>
      <c r="M1099" s="107">
        <v>130000</v>
      </c>
      <c r="N1099" s="197">
        <v>111</v>
      </c>
    </row>
    <row r="1100" spans="1:14" x14ac:dyDescent="0.3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6.4" x14ac:dyDescent="0.3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6.4" x14ac:dyDescent="0.3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3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49800</v>
      </c>
      <c r="L1125" s="218">
        <f t="shared" ref="L1125" si="343">SUM(L1129)</f>
        <v>49800</v>
      </c>
      <c r="M1125" s="218">
        <f t="shared" ref="M1125" si="344">SUM(M1129)</f>
        <v>49800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600</v>
      </c>
      <c r="L1127" s="85">
        <f t="shared" ref="L1127" si="347">SUMIF($F1129:$F1147,$G1127,L1129:L1147)</f>
        <v>600</v>
      </c>
      <c r="M1127" s="85">
        <f t="shared" ref="M1127" si="348">SUMIF($F1129:$F1147,$G1127,M1129:M1147)</f>
        <v>600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49200</v>
      </c>
      <c r="L1128" s="85">
        <f t="shared" ref="L1128" si="349">SUMIF($F1129:$F1147,$G1128,L1129:L1147)</f>
        <v>49200</v>
      </c>
      <c r="M1128" s="85">
        <f t="shared" ref="M1128" si="350">SUMIF($F1129:$F1147,$G1128,M1129:M1147)</f>
        <v>49200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49800</v>
      </c>
      <c r="L1129" s="218">
        <f t="shared" ref="L1129" si="351">SUM(L1130,L1137)</f>
        <v>49800</v>
      </c>
      <c r="M1129" s="218">
        <f t="shared" ref="M1129" si="352">SUM(M1130,M1137)</f>
        <v>49800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39122</v>
      </c>
      <c r="L1130" s="218">
        <f t="shared" ref="L1130:M1130" si="353">SUM(L1131,L1133,L1135)</f>
        <v>39122</v>
      </c>
      <c r="M1130" s="218">
        <f t="shared" si="353"/>
        <v>39122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31090</v>
      </c>
      <c r="L1131" s="218">
        <f t="shared" ref="L1131:M1131" si="354">SUM(L1132)</f>
        <v>31090</v>
      </c>
      <c r="M1131" s="218">
        <f t="shared" si="354"/>
        <v>31090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31090</v>
      </c>
      <c r="L1132" s="107">
        <v>31090</v>
      </c>
      <c r="M1132" s="107">
        <v>31090</v>
      </c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3000</v>
      </c>
      <c r="L1133" s="218">
        <f t="shared" ref="L1133:M1133" si="355">SUM(L1134)</f>
        <v>3000</v>
      </c>
      <c r="M1133" s="218">
        <f t="shared" si="355"/>
        <v>3000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3000</v>
      </c>
      <c r="L1134" s="107">
        <v>3000</v>
      </c>
      <c r="M1134" s="107">
        <v>3000</v>
      </c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5032</v>
      </c>
      <c r="L1135" s="218">
        <f t="shared" ref="L1135:M1135" si="356">SUM(L1136)</f>
        <v>5032</v>
      </c>
      <c r="M1135" s="218">
        <f t="shared" si="356"/>
        <v>5032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5032</v>
      </c>
      <c r="L1136" s="107">
        <v>5032</v>
      </c>
      <c r="M1136" s="107">
        <v>5032</v>
      </c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10678</v>
      </c>
      <c r="L1137" s="218">
        <f t="shared" ref="L1137:M1137" si="357">SUM(L1138,L1142,L1145)</f>
        <v>10678</v>
      </c>
      <c r="M1137" s="218">
        <f t="shared" si="357"/>
        <v>10678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10478</v>
      </c>
      <c r="L1138" s="218">
        <f t="shared" ref="L1138:M1138" si="358">SUM(L1139:L1141)</f>
        <v>10478</v>
      </c>
      <c r="M1138" s="218">
        <f t="shared" si="358"/>
        <v>10478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400</v>
      </c>
      <c r="L1140" s="107">
        <v>400</v>
      </c>
      <c r="M1140" s="107">
        <v>400</v>
      </c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10078</v>
      </c>
      <c r="L1141" s="107">
        <v>10078</v>
      </c>
      <c r="M1141" s="107">
        <v>10078</v>
      </c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3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3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3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9881</v>
      </c>
      <c r="L1186" s="78">
        <f>SUM(L1188)</f>
        <v>9881</v>
      </c>
      <c r="M1186" s="78">
        <f>SUM(M1188)</f>
        <v>9881</v>
      </c>
      <c r="N1186" s="198"/>
    </row>
    <row r="1187" spans="1:14" ht="26.4" x14ac:dyDescent="0.3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9881</v>
      </c>
      <c r="L1187" s="85">
        <f t="shared" ref="L1187" si="371">SUMIF($F1188:$F1192,$G1187,L1188:L1192)</f>
        <v>9881</v>
      </c>
      <c r="M1187" s="85">
        <f t="shared" ref="M1187" si="372">SUMIF($F1188:$F1192,$G1187,M1188:M1192)</f>
        <v>9881</v>
      </c>
      <c r="N1187" s="197"/>
    </row>
    <row r="1188" spans="1:14" x14ac:dyDescent="0.3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9881</v>
      </c>
      <c r="L1188" s="69">
        <f t="shared" ref="L1188:M1188" si="374">SUM(L1189)</f>
        <v>9881</v>
      </c>
      <c r="M1188" s="69">
        <f t="shared" si="374"/>
        <v>9881</v>
      </c>
      <c r="N1188" s="198"/>
    </row>
    <row r="1189" spans="1:14" x14ac:dyDescent="0.3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9881</v>
      </c>
      <c r="L1189" s="69">
        <f>SUM(L1190)</f>
        <v>9881</v>
      </c>
      <c r="M1189" s="69">
        <f>SUM(M1190)</f>
        <v>9881</v>
      </c>
      <c r="N1189" s="198"/>
    </row>
    <row r="1190" spans="1:14" x14ac:dyDescent="0.3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9881</v>
      </c>
      <c r="L1190" s="69">
        <f>SUM(L1191:L1191)</f>
        <v>9881</v>
      </c>
      <c r="M1190" s="69">
        <f>SUM(M1191:M1191)</f>
        <v>9881</v>
      </c>
      <c r="N1190" s="197"/>
    </row>
    <row r="1191" spans="1:14" x14ac:dyDescent="0.3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9881</v>
      </c>
      <c r="L1191" s="107">
        <v>9881</v>
      </c>
      <c r="M1191" s="107">
        <v>9881</v>
      </c>
      <c r="N1191" s="207">
        <v>5212</v>
      </c>
    </row>
    <row r="1192" spans="1:14" x14ac:dyDescent="0.3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6.4" x14ac:dyDescent="0.3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3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3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3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3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3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6.4" x14ac:dyDescent="0.3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3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7175943</v>
      </c>
      <c r="L1277" s="157">
        <f t="shared" si="424"/>
        <v>7175943</v>
      </c>
      <c r="M1277" s="157">
        <f t="shared" si="424"/>
        <v>7175943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165650</v>
      </c>
      <c r="L1278" s="157">
        <f t="shared" si="424"/>
        <v>165650</v>
      </c>
      <c r="M1278" s="157">
        <f t="shared" si="424"/>
        <v>165650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7341593</v>
      </c>
      <c r="L1280" s="158">
        <f t="shared" ref="L1280" si="425">SUM(L1277:L1279)</f>
        <v>7341593</v>
      </c>
      <c r="M1280" s="158">
        <f t="shared" ref="M1280" si="426">SUM(M1277:M1279)</f>
        <v>7341593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130650</v>
      </c>
      <c r="L1284" s="36">
        <f t="shared" ref="K1284:M1285" si="427">SUMIF($F$4:$F$1276,$F1284,L$4:L$1276)</f>
        <v>130650</v>
      </c>
      <c r="M1284" s="36">
        <f t="shared" si="427"/>
        <v>130650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527984</v>
      </c>
      <c r="L1285" s="36">
        <f t="shared" si="427"/>
        <v>527984</v>
      </c>
      <c r="M1285" s="36">
        <f t="shared" si="427"/>
        <v>527984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600</v>
      </c>
      <c r="L1286" s="149">
        <f t="shared" si="428"/>
        <v>600</v>
      </c>
      <c r="M1286" s="149">
        <f t="shared" si="428"/>
        <v>600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49200</v>
      </c>
      <c r="L1287" s="149">
        <f t="shared" si="428"/>
        <v>49200</v>
      </c>
      <c r="M1287" s="149">
        <f t="shared" si="428"/>
        <v>49200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9881</v>
      </c>
      <c r="L1289" s="149">
        <f t="shared" si="428"/>
        <v>9881</v>
      </c>
      <c r="M1289" s="149">
        <f t="shared" si="428"/>
        <v>9881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0</v>
      </c>
      <c r="L1290" s="36">
        <f t="shared" si="429"/>
        <v>0</v>
      </c>
      <c r="M1290" s="36">
        <f t="shared" si="429"/>
        <v>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6623278</v>
      </c>
      <c r="L1292" s="36">
        <f t="shared" si="429"/>
        <v>6623278</v>
      </c>
      <c r="M1292" s="36">
        <f t="shared" si="429"/>
        <v>6623278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7341593</v>
      </c>
      <c r="L1296" s="151">
        <f>SUM(L1284:L1295)</f>
        <v>7341593</v>
      </c>
      <c r="M1296" s="151">
        <f>SUM(M1284:M1295)</f>
        <v>7341593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15" sqref="D15:E15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70.6640625" style="3" customWidth="1"/>
    <col min="9" max="16384" width="9.109375" style="3"/>
  </cols>
  <sheetData>
    <row r="1" spans="1:8" ht="26.4" x14ac:dyDescent="0.3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ht="12.75" x14ac:dyDescent="0.2">
      <c r="A2" s="152"/>
      <c r="B2" s="152"/>
      <c r="C2" s="153"/>
      <c r="D2" s="153"/>
      <c r="E2" s="154"/>
    </row>
    <row r="3" spans="1:8" ht="12.75" x14ac:dyDescent="0.2">
      <c r="A3" s="134">
        <v>6</v>
      </c>
      <c r="B3" s="135" t="s">
        <v>291</v>
      </c>
      <c r="C3" s="136">
        <f>'PRIHODI-za popuniti'!C438</f>
        <v>7341593</v>
      </c>
      <c r="D3" s="136">
        <f>'PRIHODI-za popuniti'!D438</f>
        <v>7341593</v>
      </c>
      <c r="E3" s="136">
        <f>'PRIHODI-za popuniti'!E438</f>
        <v>7341593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ht="12.75" x14ac:dyDescent="0.2">
      <c r="A5" s="137"/>
      <c r="B5" s="138" t="s">
        <v>293</v>
      </c>
      <c r="C5" s="139">
        <f>SUM(C3:C4)</f>
        <v>7341593</v>
      </c>
      <c r="D5" s="139">
        <f t="shared" ref="D5:E5" si="0">SUM(D3:D4)</f>
        <v>7341593</v>
      </c>
      <c r="E5" s="139">
        <f t="shared" si="0"/>
        <v>7341593</v>
      </c>
    </row>
    <row r="6" spans="1:8" ht="12.75" x14ac:dyDescent="0.2">
      <c r="A6" s="141"/>
      <c r="B6" s="135"/>
      <c r="C6" s="136"/>
      <c r="D6" s="136"/>
      <c r="E6" s="136"/>
    </row>
    <row r="7" spans="1:8" ht="12.75" x14ac:dyDescent="0.2">
      <c r="A7" s="134">
        <v>3</v>
      </c>
      <c r="B7" s="135" t="s">
        <v>294</v>
      </c>
      <c r="C7" s="136">
        <f>'POSEBNI DIO-za popuniti'!K1277</f>
        <v>7175943</v>
      </c>
      <c r="D7" s="136">
        <f>'POSEBNI DIO-za popuniti'!L1277</f>
        <v>7175943</v>
      </c>
      <c r="E7" s="136">
        <f>'POSEBNI DIO-za popuniti'!M1277</f>
        <v>7175943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165650</v>
      </c>
      <c r="D8" s="136">
        <f>'POSEBNI DIO-za popuniti'!L1278</f>
        <v>165650</v>
      </c>
      <c r="E8" s="136">
        <f>'POSEBNI DIO-za popuniti'!M1278</f>
        <v>165650</v>
      </c>
    </row>
    <row r="9" spans="1:8" s="140" customFormat="1" ht="12.75" x14ac:dyDescent="0.2">
      <c r="A9" s="137"/>
      <c r="B9" s="138" t="s">
        <v>296</v>
      </c>
      <c r="C9" s="139">
        <f>SUM(C7:C8)</f>
        <v>7341593</v>
      </c>
      <c r="D9" s="139">
        <f t="shared" ref="D9:E9" si="1">SUM(D7:D8)</f>
        <v>7341593</v>
      </c>
      <c r="E9" s="139">
        <f t="shared" si="1"/>
        <v>7341593</v>
      </c>
    </row>
    <row r="10" spans="1:8" ht="12.75" x14ac:dyDescent="0.2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ht="12.75" x14ac:dyDescent="0.2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313</v>
      </c>
      <c r="C15" s="235"/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3">
      <c r="A16" s="142">
        <v>92</v>
      </c>
      <c r="B16" s="138" t="s">
        <v>314</v>
      </c>
      <c r="C16" s="139">
        <f>'PRIHODI-za popuniti'!C441</f>
        <v>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2021-10-20T11:23:05Z</cp:lastPrinted>
  <dcterms:created xsi:type="dcterms:W3CDTF">2020-10-13T07:17:24Z</dcterms:created>
  <dcterms:modified xsi:type="dcterms:W3CDTF">2021-10-21T08:51:18Z</dcterms:modified>
</cp:coreProperties>
</file>